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20490" windowHeight="7620" firstSheet="2" activeTab="4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C33" i="5"/>
  <c r="AB102" i="5"/>
  <c r="AA102" i="5"/>
  <c r="Z102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AB101" i="5"/>
  <c r="AA101" i="5"/>
  <c r="Z101" i="5"/>
  <c r="Y101" i="5"/>
  <c r="X101" i="5"/>
  <c r="W101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C31" i="5"/>
  <c r="AB100" i="5"/>
  <c r="AA100" i="5"/>
  <c r="Z100" i="5"/>
  <c r="Y100" i="5"/>
  <c r="X100" i="5"/>
  <c r="W100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AB99" i="5"/>
  <c r="AA99" i="5"/>
  <c r="Z99" i="5"/>
  <c r="Y99" i="5"/>
  <c r="X99" i="5"/>
  <c r="W99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C29" i="5"/>
  <c r="AB98" i="5"/>
  <c r="AA98" i="5"/>
  <c r="Z98" i="5"/>
  <c r="Y98" i="5"/>
  <c r="X98" i="5"/>
  <c r="W98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AB97" i="5"/>
  <c r="AA97" i="5"/>
  <c r="Z97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C27" i="5"/>
  <c r="AB96" i="5"/>
  <c r="AA96" i="5"/>
  <c r="Z96" i="5"/>
  <c r="Y96" i="5"/>
  <c r="X96" i="5"/>
  <c r="W96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AB95" i="5"/>
  <c r="AA95" i="5"/>
  <c r="Z95" i="5"/>
  <c r="Y95" i="5"/>
  <c r="X95" i="5"/>
  <c r="W95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C25" i="5"/>
  <c r="AB94" i="5"/>
  <c r="AA94" i="5"/>
  <c r="Z94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C23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C21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C19" i="5"/>
  <c r="AB88" i="5"/>
  <c r="AA88" i="5"/>
  <c r="Z88" i="5"/>
  <c r="Y88" i="5"/>
  <c r="X88" i="5"/>
  <c r="W88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AB87" i="5"/>
  <c r="AA87" i="5"/>
  <c r="Z87" i="5"/>
  <c r="Y87" i="5"/>
  <c r="X87" i="5"/>
  <c r="W87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C17" i="5"/>
  <c r="AB86" i="5"/>
  <c r="AA86" i="5"/>
  <c r="Z86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 s="1"/>
  <c r="C15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AB83" i="5"/>
  <c r="AA83" i="5"/>
  <c r="Z83" i="5"/>
  <c r="Y83" i="5"/>
  <c r="X83" i="5"/>
  <c r="W83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C13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 s="1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C11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C9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C7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B50" i="4"/>
  <c r="B85" i="4" s="1"/>
  <c r="AB84" i="4"/>
  <c r="AA84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B49" i="4"/>
  <c r="B84" i="4" s="1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48" i="4"/>
  <c r="B83" i="4" s="1"/>
  <c r="AB82" i="4"/>
  <c r="AA82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B46" i="4"/>
  <c r="B81" i="4" s="1"/>
  <c r="AB80" i="4"/>
  <c r="AA80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B78" i="4"/>
  <c r="AA78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B42" i="4"/>
  <c r="B77" i="4" s="1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B41" i="4"/>
  <c r="B76" i="4" s="1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B40" i="4"/>
  <c r="B75" i="4" s="1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B39" i="4"/>
  <c r="B74" i="4" s="1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C4" i="4" l="1"/>
  <c r="C6" i="4"/>
  <c r="C8" i="4"/>
  <c r="C10" i="4"/>
  <c r="C12" i="4"/>
  <c r="C14" i="4"/>
  <c r="C16" i="4"/>
  <c r="C18" i="4"/>
  <c r="C20" i="4"/>
  <c r="C22" i="4"/>
  <c r="C24" i="4"/>
  <c r="C26" i="4"/>
  <c r="C28" i="4"/>
  <c r="C30" i="4"/>
  <c r="C32" i="4"/>
  <c r="C34" i="4"/>
  <c r="D74" i="4"/>
  <c r="C74" i="4"/>
  <c r="B5" i="6"/>
  <c r="B5" i="5"/>
  <c r="B40" i="5" s="1"/>
  <c r="B75" i="5" s="1"/>
  <c r="D76" i="4"/>
  <c r="C76" i="4"/>
  <c r="B7" i="6"/>
  <c r="B7" i="5"/>
  <c r="B42" i="5" s="1"/>
  <c r="B77" i="5" s="1"/>
  <c r="D78" i="4"/>
  <c r="C78" i="4"/>
  <c r="B9" i="6"/>
  <c r="B9" i="5"/>
  <c r="B44" i="5" s="1"/>
  <c r="B79" i="5" s="1"/>
  <c r="D80" i="4"/>
  <c r="C80" i="4"/>
  <c r="B11" i="6"/>
  <c r="B11" i="5"/>
  <c r="B46" i="5" s="1"/>
  <c r="B81" i="5" s="1"/>
  <c r="D82" i="4"/>
  <c r="C82" i="4"/>
  <c r="B13" i="6"/>
  <c r="B13" i="5"/>
  <c r="B48" i="5" s="1"/>
  <c r="B83" i="5" s="1"/>
  <c r="D84" i="4"/>
  <c r="C84" i="4"/>
  <c r="B15" i="6"/>
  <c r="B15" i="5"/>
  <c r="B50" i="5" s="1"/>
  <c r="B85" i="5" s="1"/>
  <c r="D86" i="4"/>
  <c r="C86" i="4"/>
  <c r="B17" i="6"/>
  <c r="B17" i="5"/>
  <c r="B52" i="5" s="1"/>
  <c r="B87" i="5" s="1"/>
  <c r="B52" i="4"/>
  <c r="B87" i="4" s="1"/>
  <c r="D88" i="4"/>
  <c r="C88" i="4"/>
  <c r="B19" i="6"/>
  <c r="B19" i="5"/>
  <c r="B54" i="5" s="1"/>
  <c r="B89" i="5" s="1"/>
  <c r="B54" i="4"/>
  <c r="B89" i="4" s="1"/>
  <c r="D90" i="4"/>
  <c r="C90" i="4"/>
  <c r="B21" i="6"/>
  <c r="B21" i="5"/>
  <c r="B56" i="5" s="1"/>
  <c r="B91" i="5" s="1"/>
  <c r="B56" i="4"/>
  <c r="B91" i="4" s="1"/>
  <c r="D92" i="4"/>
  <c r="C92" i="4"/>
  <c r="B23" i="6"/>
  <c r="B23" i="5"/>
  <c r="B58" i="5" s="1"/>
  <c r="B93" i="5" s="1"/>
  <c r="B58" i="4"/>
  <c r="B93" i="4" s="1"/>
  <c r="D94" i="4"/>
  <c r="C94" i="4"/>
  <c r="B25" i="6"/>
  <c r="B25" i="5"/>
  <c r="B60" i="5" s="1"/>
  <c r="B95" i="5" s="1"/>
  <c r="B60" i="4"/>
  <c r="B95" i="4" s="1"/>
  <c r="C96" i="4"/>
  <c r="D96" i="4"/>
  <c r="B27" i="6"/>
  <c r="B27" i="5"/>
  <c r="B62" i="5" s="1"/>
  <c r="B97" i="5" s="1"/>
  <c r="B62" i="4"/>
  <c r="B97" i="4" s="1"/>
  <c r="D98" i="4"/>
  <c r="C98" i="4"/>
  <c r="B29" i="6"/>
  <c r="B29" i="5"/>
  <c r="B64" i="5" s="1"/>
  <c r="B99" i="5" s="1"/>
  <c r="B64" i="4"/>
  <c r="B99" i="4" s="1"/>
  <c r="D100" i="4"/>
  <c r="C100" i="4"/>
  <c r="B31" i="6"/>
  <c r="B31" i="5"/>
  <c r="B66" i="5" s="1"/>
  <c r="B101" i="5" s="1"/>
  <c r="B66" i="4"/>
  <c r="B101" i="4" s="1"/>
  <c r="D102" i="4"/>
  <c r="C102" i="4"/>
  <c r="B33" i="6"/>
  <c r="B33" i="5"/>
  <c r="B68" i="5" s="1"/>
  <c r="B103" i="5" s="1"/>
  <c r="B68" i="4"/>
  <c r="B103" i="4" s="1"/>
  <c r="D104" i="4"/>
  <c r="C104" i="4"/>
  <c r="C5" i="4"/>
  <c r="C7" i="4"/>
  <c r="C9" i="4"/>
  <c r="C11" i="4"/>
  <c r="C13" i="4"/>
  <c r="C15" i="4"/>
  <c r="C17" i="4"/>
  <c r="C19" i="4"/>
  <c r="C21" i="4"/>
  <c r="C23" i="4"/>
  <c r="C25" i="4"/>
  <c r="C27" i="4"/>
  <c r="C29" i="4"/>
  <c r="C31" i="4"/>
  <c r="C33" i="4"/>
  <c r="B4" i="6"/>
  <c r="B4" i="5"/>
  <c r="B39" i="5" s="1"/>
  <c r="B74" i="5" s="1"/>
  <c r="D75" i="4"/>
  <c r="C75" i="4"/>
  <c r="B6" i="6"/>
  <c r="B6" i="5"/>
  <c r="B41" i="5" s="1"/>
  <c r="B76" i="5" s="1"/>
  <c r="C77" i="4"/>
  <c r="D77" i="4"/>
  <c r="B8" i="6"/>
  <c r="B8" i="5"/>
  <c r="B43" i="5" s="1"/>
  <c r="B78" i="5" s="1"/>
  <c r="D79" i="4"/>
  <c r="C79" i="4"/>
  <c r="B10" i="6"/>
  <c r="B10" i="5"/>
  <c r="B45" i="5" s="1"/>
  <c r="B80" i="5" s="1"/>
  <c r="C81" i="4"/>
  <c r="D81" i="4"/>
  <c r="B12" i="6"/>
  <c r="B12" i="5"/>
  <c r="B47" i="5" s="1"/>
  <c r="B82" i="5" s="1"/>
  <c r="D83" i="4"/>
  <c r="C83" i="4"/>
  <c r="B14" i="6"/>
  <c r="B14" i="5"/>
  <c r="B49" i="5" s="1"/>
  <c r="B84" i="5" s="1"/>
  <c r="C85" i="4"/>
  <c r="D85" i="4"/>
  <c r="B16" i="6"/>
  <c r="B16" i="5"/>
  <c r="B51" i="5" s="1"/>
  <c r="B86" i="5" s="1"/>
  <c r="B51" i="4"/>
  <c r="B86" i="4" s="1"/>
  <c r="D87" i="4"/>
  <c r="C87" i="4"/>
  <c r="B18" i="6"/>
  <c r="B18" i="5"/>
  <c r="B53" i="5" s="1"/>
  <c r="B88" i="5" s="1"/>
  <c r="B53" i="4"/>
  <c r="B88" i="4" s="1"/>
  <c r="C89" i="4"/>
  <c r="D89" i="4"/>
  <c r="B20" i="6"/>
  <c r="B20" i="5"/>
  <c r="B55" i="5" s="1"/>
  <c r="B90" i="5" s="1"/>
  <c r="B55" i="4"/>
  <c r="B90" i="4" s="1"/>
  <c r="D91" i="4"/>
  <c r="C91" i="4"/>
  <c r="B22" i="6"/>
  <c r="B22" i="5"/>
  <c r="B57" i="5" s="1"/>
  <c r="B92" i="5" s="1"/>
  <c r="B57" i="4"/>
  <c r="B92" i="4" s="1"/>
  <c r="C93" i="4"/>
  <c r="D93" i="4"/>
  <c r="B24" i="6"/>
  <c r="B24" i="5"/>
  <c r="B59" i="5" s="1"/>
  <c r="B94" i="5" s="1"/>
  <c r="B59" i="4"/>
  <c r="B94" i="4" s="1"/>
  <c r="D95" i="4"/>
  <c r="C95" i="4"/>
  <c r="B26" i="6"/>
  <c r="B26" i="5"/>
  <c r="B61" i="5" s="1"/>
  <c r="B96" i="5" s="1"/>
  <c r="B61" i="4"/>
  <c r="B96" i="4" s="1"/>
  <c r="D97" i="4"/>
  <c r="C97" i="4"/>
  <c r="B28" i="6"/>
  <c r="B28" i="5"/>
  <c r="B63" i="5" s="1"/>
  <c r="B98" i="5" s="1"/>
  <c r="B63" i="4"/>
  <c r="B98" i="4" s="1"/>
  <c r="C99" i="4"/>
  <c r="D99" i="4"/>
  <c r="B30" i="6"/>
  <c r="B30" i="5"/>
  <c r="B65" i="5" s="1"/>
  <c r="B100" i="5" s="1"/>
  <c r="B65" i="4"/>
  <c r="B100" i="4" s="1"/>
  <c r="D101" i="4"/>
  <c r="C101" i="4"/>
  <c r="B32" i="6"/>
  <c r="B32" i="5"/>
  <c r="B67" i="5" s="1"/>
  <c r="B102" i="5" s="1"/>
  <c r="B67" i="4"/>
  <c r="B102" i="4" s="1"/>
  <c r="C103" i="4"/>
  <c r="D103" i="4"/>
  <c r="B34" i="6"/>
  <c r="B34" i="5"/>
  <c r="B69" i="5" s="1"/>
  <c r="B104" i="5" s="1"/>
  <c r="B69" i="4"/>
  <c r="B104" i="4" s="1"/>
  <c r="D74" i="5"/>
  <c r="C74" i="5"/>
  <c r="C75" i="5"/>
  <c r="D75" i="5"/>
  <c r="C76" i="5"/>
  <c r="D83" i="5"/>
  <c r="C83" i="5"/>
  <c r="D77" i="5"/>
  <c r="D79" i="5"/>
  <c r="C79" i="5"/>
  <c r="C5" i="5"/>
  <c r="D81" i="5"/>
  <c r="C85" i="5"/>
  <c r="D87" i="5"/>
  <c r="C87" i="5"/>
  <c r="C89" i="5"/>
  <c r="D91" i="5"/>
  <c r="C91" i="5"/>
  <c r="C93" i="5"/>
  <c r="D93" i="5"/>
  <c r="D95" i="5"/>
  <c r="C95" i="5"/>
  <c r="D97" i="5"/>
  <c r="C97" i="5"/>
  <c r="D99" i="5"/>
  <c r="C99" i="5"/>
  <c r="D101" i="5"/>
  <c r="C101" i="5"/>
  <c r="D103" i="5"/>
  <c r="C103" i="5"/>
  <c r="C4" i="5"/>
  <c r="C6" i="5"/>
  <c r="C8" i="5"/>
  <c r="C10" i="5"/>
  <c r="C12" i="5"/>
  <c r="C14" i="5"/>
  <c r="C16" i="5"/>
  <c r="C18" i="5"/>
  <c r="C20" i="5"/>
  <c r="C22" i="5"/>
  <c r="C24" i="5"/>
  <c r="C26" i="5"/>
  <c r="C28" i="5"/>
  <c r="C30" i="5"/>
  <c r="C32" i="5"/>
  <c r="C34" i="5"/>
  <c r="C77" i="5"/>
  <c r="D89" i="5"/>
  <c r="D76" i="5"/>
  <c r="C78" i="5"/>
  <c r="D80" i="5"/>
  <c r="C80" i="5"/>
  <c r="C82" i="5"/>
  <c r="D84" i="5"/>
  <c r="C84" i="5"/>
  <c r="D86" i="5"/>
  <c r="C86" i="5"/>
  <c r="D88" i="5"/>
  <c r="C88" i="5"/>
  <c r="D90" i="5"/>
  <c r="C90" i="5"/>
  <c r="D92" i="5"/>
  <c r="D94" i="5"/>
  <c r="C94" i="5"/>
  <c r="C96" i="5"/>
  <c r="D96" i="5"/>
  <c r="D98" i="5"/>
  <c r="C98" i="5"/>
  <c r="C100" i="5"/>
  <c r="D100" i="5"/>
  <c r="D102" i="5"/>
  <c r="C102" i="5"/>
  <c r="C104" i="5"/>
  <c r="D104" i="5"/>
  <c r="D78" i="5"/>
  <c r="C81" i="5"/>
  <c r="C92" i="5"/>
  <c r="D35" i="6"/>
</calcChain>
</file>

<file path=xl/sharedStrings.xml><?xml version="1.0" encoding="utf-8"?>
<sst xmlns="http://schemas.openxmlformats.org/spreadsheetml/2006/main" count="591" uniqueCount="80">
  <si>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</si>
  <si>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</si>
  <si>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</si>
  <si>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</si>
  <si>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</si>
  <si>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</si>
  <si>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</si>
  <si>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</si>
  <si>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</si>
  <si>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</si>
  <si>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</si>
  <si>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</si>
  <si>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</si>
  <si>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</si>
  <si>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</si>
  <si>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</si>
  <si>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</si>
  <si>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</si>
  <si>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</si>
  <si>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</si>
  <si>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</si>
  <si>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</si>
  <si>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</si>
  <si>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</si>
  <si>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</si>
  <si>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</si>
  <si>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</si>
  <si>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</si>
  <si>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</si>
  <si>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</si>
  <si>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</si>
  <si>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</si>
  <si>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</si>
  <si>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</si>
  <si>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</si>
  <si>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</si>
  <si>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r>
      <rPr>
        <b/>
        <sz val="18"/>
        <color theme="0"/>
        <rFont val="Calibri"/>
        <family val="2"/>
        <scheme val="minor"/>
      </rP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</si>
  <si>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</si>
  <si>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</si>
  <si>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</si>
  <si>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</si>
  <si>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Декември 2020</t>
  </si>
  <si>
    <t>01.12.2020</t>
  </si>
  <si>
    <t>02.12.2020</t>
  </si>
  <si>
    <t>03.12.2020</t>
  </si>
  <si>
    <t>04.12.2020</t>
  </si>
  <si>
    <t>05.12.2020</t>
  </si>
  <si>
    <t>06.12.2020</t>
  </si>
  <si>
    <t>07.12.2020</t>
  </si>
  <si>
    <t>08.12.2020</t>
  </si>
  <si>
    <t>09.12.2020</t>
  </si>
  <si>
    <t>10.12.2020</t>
  </si>
  <si>
    <t>11.12.2020</t>
  </si>
  <si>
    <t>12.12.2020</t>
  </si>
  <si>
    <t>13.12.2020</t>
  </si>
  <si>
    <t>14.12.2020</t>
  </si>
  <si>
    <t>15.12.2020</t>
  </si>
  <si>
    <t>16.12.2020</t>
  </si>
  <si>
    <t>17.12.2020</t>
  </si>
  <si>
    <t>18.12.2020</t>
  </si>
  <si>
    <t>19.12.2020</t>
  </si>
  <si>
    <t>20.12.2020</t>
  </si>
  <si>
    <t>21.12.2020</t>
  </si>
  <si>
    <t>22.12.2020</t>
  </si>
  <si>
    <t>23.12.2020</t>
  </si>
  <si>
    <t>24.12.2020</t>
  </si>
  <si>
    <t>25.12.2020</t>
  </si>
  <si>
    <t>26.12.2020</t>
  </si>
  <si>
    <t>27.12.2020</t>
  </si>
  <si>
    <t>28.12.2020</t>
  </si>
  <si>
    <t>29.12.2020</t>
  </si>
  <si>
    <t>30.12.2020</t>
  </si>
  <si>
    <t>31.12.2020</t>
  </si>
  <si>
    <t>Цена на порамнување МКД/MWh - Декември 2020</t>
  </si>
  <si>
    <t>Ангажирана aFRR регулација за нагоре - Декември 2020</t>
  </si>
  <si>
    <t>Ангажирана aFRR регулација за надолу - Декември 2020</t>
  </si>
  <si>
    <t>Ангажирана aFRR регулација СУМАРНО - Декември 2020</t>
  </si>
  <si>
    <t>Ангажирана mFRR регулација за нагоре - Декември 2020</t>
  </si>
  <si>
    <t>Ангажирана mFRR регулација за надолу - Декември 2020</t>
  </si>
  <si>
    <t>Ангажирана mFRR регулација СУМАРНО- Декември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</si>
</sst>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sz val="1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91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 style="thin">
        <color theme="0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 style="double">
        <color theme="3"/>
      </right>
      <top style="double">
        <color theme="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4"/>
      </right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3"/>
      </right>
      <top/>
      <bottom style="thin">
        <color theme="7" tint="-0.249977111117893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3"/>
      </top>
      <bottom style="thin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7" tint="-0.24997711111789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7" tint="-0.249977111117893"/>
      </bottom>
      <diagonal/>
    </border>
    <border>
      <left style="thin">
        <color theme="3"/>
      </left>
      <right/>
      <top/>
      <bottom style="thin">
        <color theme="7" tint="-0.24997711111789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/>
      <bottom/>
      <diagonal/>
    </border>
    <border>
      <left style="thin">
        <color theme="3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8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2" xfId="0" applyFont="1" applyFill="1" applyBorder="1" applyAlignment="1">
      <alignment horizontal="center" vertical="center"/>
    </xf>
    <xf numFmtId="164" fontId="8" fillId="2" borderId="13" xfId="1" applyFont="1" applyFill="1" applyBorder="1" applyAlignment="1">
      <alignment horizontal="center" vertical="top" wrapText="1"/>
    </xf>
    <xf numFmtId="164" fontId="8" fillId="2" borderId="14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9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wrapText="1"/>
    </xf>
    <xf numFmtId="164" fontId="8" fillId="2" borderId="20" xfId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64" fontId="8" fillId="2" borderId="24" xfId="1" applyFont="1" applyFill="1" applyBorder="1" applyAlignment="1">
      <alignment horizontal="center" vertical="center" wrapText="1"/>
    </xf>
    <xf numFmtId="164" fontId="8" fillId="2" borderId="25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4" fontId="4" fillId="3" borderId="2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30" xfId="0" applyNumberFormat="1" applyFill="1" applyBorder="1" applyAlignment="1">
      <alignment horizontal="center"/>
    </xf>
    <xf numFmtId="14" fontId="4" fillId="3" borderId="31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165" fontId="0" fillId="2" borderId="33" xfId="0" applyNumberFormat="1" applyFill="1" applyBorder="1" applyAlignment="1">
      <alignment horizontal="center"/>
    </xf>
    <xf numFmtId="0" fontId="9" fillId="2" borderId="0" xfId="0" applyFont="1" applyFill="1"/>
    <xf numFmtId="2" fontId="6" fillId="4" borderId="38" xfId="0" applyNumberFormat="1" applyFont="1" applyFill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14" fontId="4" fillId="3" borderId="48" xfId="0" applyNumberFormat="1" applyFont="1" applyFill="1" applyBorder="1" applyAlignment="1">
      <alignment horizontal="center" vertical="center"/>
    </xf>
    <xf numFmtId="4" fontId="14" fillId="2" borderId="51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14" fontId="4" fillId="3" borderId="52" xfId="0" applyNumberFormat="1" applyFont="1" applyFill="1" applyBorder="1" applyAlignment="1">
      <alignment horizontal="center" vertical="center"/>
    </xf>
    <xf numFmtId="14" fontId="4" fillId="3" borderId="54" xfId="0" applyNumberFormat="1" applyFont="1" applyFill="1" applyBorder="1" applyAlignment="1">
      <alignment horizontal="center" vertical="center"/>
    </xf>
    <xf numFmtId="4" fontId="14" fillId="2" borderId="57" xfId="0" applyNumberFormat="1" applyFont="1" applyFill="1" applyBorder="1" applyAlignment="1">
      <alignment horizontal="center" vertical="center"/>
    </xf>
    <xf numFmtId="4" fontId="14" fillId="2" borderId="58" xfId="0" applyNumberFormat="1" applyFont="1" applyFill="1" applyBorder="1" applyAlignment="1">
      <alignment horizontal="center" vertical="center"/>
    </xf>
    <xf numFmtId="4" fontId="14" fillId="2" borderId="59" xfId="0" applyNumberFormat="1" applyFont="1" applyFill="1" applyBorder="1" applyAlignment="1">
      <alignment horizontal="center" vertical="center"/>
    </xf>
    <xf numFmtId="14" fontId="4" fillId="3" borderId="62" xfId="0" applyNumberFormat="1" applyFont="1" applyFill="1" applyBorder="1" applyAlignment="1">
      <alignment horizontal="center" vertical="center"/>
    </xf>
    <xf numFmtId="4" fontId="13" fillId="5" borderId="63" xfId="0" applyNumberFormat="1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4" fontId="14" fillId="2" borderId="64" xfId="0" applyNumberFormat="1" applyFont="1" applyFill="1" applyBorder="1" applyAlignment="1">
      <alignment horizontal="center" vertical="center"/>
    </xf>
    <xf numFmtId="2" fontId="14" fillId="2" borderId="42" xfId="0" applyNumberFormat="1" applyFont="1" applyFill="1" applyBorder="1" applyAlignment="1">
      <alignment horizontal="center" vertical="center"/>
    </xf>
    <xf numFmtId="2" fontId="14" fillId="2" borderId="43" xfId="0" applyNumberFormat="1" applyFont="1" applyFill="1" applyBorder="1" applyAlignment="1">
      <alignment horizontal="center" vertical="center"/>
    </xf>
    <xf numFmtId="14" fontId="4" fillId="3" borderId="65" xfId="0" applyNumberFormat="1" applyFont="1" applyFill="1" applyBorder="1" applyAlignment="1">
      <alignment horizontal="center" vertical="center"/>
    </xf>
    <xf numFmtId="4" fontId="13" fillId="5" borderId="66" xfId="0" applyNumberFormat="1" applyFont="1" applyFill="1" applyBorder="1" applyAlignment="1">
      <alignment horizontal="center" vertical="center"/>
    </xf>
    <xf numFmtId="14" fontId="4" fillId="3" borderId="67" xfId="0" applyNumberFormat="1" applyFont="1" applyFill="1" applyBorder="1" applyAlignment="1">
      <alignment horizontal="center" vertical="center"/>
    </xf>
    <xf numFmtId="4" fontId="13" fillId="5" borderId="68" xfId="0" applyNumberFormat="1" applyFont="1" applyFill="1" applyBorder="1" applyAlignment="1">
      <alignment horizontal="center" vertical="center"/>
    </xf>
    <xf numFmtId="4" fontId="13" fillId="5" borderId="32" xfId="0" applyNumberFormat="1" applyFont="1" applyFill="1" applyBorder="1" applyAlignment="1">
      <alignment horizontal="center" vertical="center"/>
    </xf>
    <xf numFmtId="4" fontId="14" fillId="2" borderId="69" xfId="0" applyNumberFormat="1" applyFont="1" applyFill="1" applyBorder="1" applyAlignment="1">
      <alignment horizontal="center" vertical="center"/>
    </xf>
    <xf numFmtId="4" fontId="14" fillId="2" borderId="32" xfId="0" applyNumberFormat="1" applyFont="1" applyFill="1" applyBorder="1" applyAlignment="1">
      <alignment horizontal="center" vertical="center"/>
    </xf>
    <xf numFmtId="4" fontId="14" fillId="2" borderId="3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14" fontId="4" fillId="3" borderId="80" xfId="0" applyNumberFormat="1" applyFont="1" applyFill="1" applyBorder="1" applyAlignment="1">
      <alignment horizontal="center" vertical="center"/>
    </xf>
    <xf numFmtId="4" fontId="13" fillId="5" borderId="81" xfId="0" applyNumberFormat="1" applyFont="1" applyFill="1" applyBorder="1" applyAlignment="1">
      <alignment horizontal="center" vertical="center"/>
    </xf>
    <xf numFmtId="2" fontId="1" fillId="4" borderId="88" xfId="0" applyNumberFormat="1" applyFont="1" applyFill="1" applyBorder="1" applyAlignment="1">
      <alignment horizontal="center" vertical="center"/>
    </xf>
    <xf numFmtId="14" fontId="2" fillId="3" borderId="87" xfId="0" applyNumberFormat="1" applyFont="1" applyFill="1" applyBorder="1" applyAlignment="1">
      <alignment horizontal="center" vertical="center"/>
    </xf>
    <xf numFmtId="14" fontId="2" fillId="3" borderId="89" xfId="0" applyNumberFormat="1" applyFont="1" applyFill="1" applyBorder="1" applyAlignment="1">
      <alignment horizontal="center" vertical="center"/>
    </xf>
    <xf numFmtId="14" fontId="2" fillId="3" borderId="9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4" fillId="3" borderId="34" xfId="0" applyNumberFormat="1" applyFont="1" applyFill="1" applyBorder="1" applyAlignment="1">
      <alignment horizontal="center" vertical="center"/>
    </xf>
    <xf numFmtId="14" fontId="4" fillId="3" borderId="37" xfId="0" applyNumberFormat="1" applyFont="1" applyFill="1" applyBorder="1" applyAlignment="1">
      <alignment horizontal="center" vertical="center"/>
    </xf>
    <xf numFmtId="1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2" fontId="13" fillId="5" borderId="53" xfId="0" applyNumberFormat="1" applyFont="1" applyFill="1" applyBorder="1" applyAlignment="1">
      <alignment horizontal="center" vertical="center"/>
    </xf>
    <xf numFmtId="2" fontId="13" fillId="5" borderId="16" xfId="0" applyNumberFormat="1" applyFont="1" applyFill="1" applyBorder="1" applyAlignment="1">
      <alignment horizontal="center" vertical="center"/>
    </xf>
    <xf numFmtId="2" fontId="13" fillId="5" borderId="55" xfId="0" applyNumberFormat="1" applyFont="1" applyFill="1" applyBorder="1" applyAlignment="1">
      <alignment horizontal="center" vertical="center"/>
    </xf>
    <xf numFmtId="2" fontId="13" fillId="5" borderId="56" xfId="0" applyNumberFormat="1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14" fontId="12" fillId="3" borderId="42" xfId="0" applyNumberFormat="1" applyFont="1" applyFill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14" fontId="12" fillId="3" borderId="60" xfId="0" applyNumberFormat="1" applyFont="1" applyFill="1" applyBorder="1" applyAlignment="1">
      <alignment horizontal="center"/>
    </xf>
    <xf numFmtId="14" fontId="12" fillId="3" borderId="61" xfId="0" applyNumberFormat="1" applyFont="1" applyFill="1" applyBorder="1" applyAlignment="1">
      <alignment horizontal="center"/>
    </xf>
    <xf numFmtId="2" fontId="13" fillId="5" borderId="49" xfId="0" applyNumberFormat="1" applyFont="1" applyFill="1" applyBorder="1" applyAlignment="1">
      <alignment horizontal="center" vertical="center"/>
    </xf>
    <xf numFmtId="2" fontId="13" fillId="5" borderId="50" xfId="0" applyNumberFormat="1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12" fillId="3" borderId="78" xfId="0" applyNumberFormat="1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/>
    </xf>
    <xf numFmtId="0" fontId="12" fillId="3" borderId="61" xfId="0" applyFont="1" applyFill="1" applyBorder="1" applyAlignment="1">
      <alignment horizontal="center"/>
    </xf>
    <xf numFmtId="2" fontId="13" fillId="5" borderId="74" xfId="0" applyNumberFormat="1" applyFont="1" applyFill="1" applyBorder="1" applyAlignment="1">
      <alignment horizontal="center" vertical="center"/>
    </xf>
    <xf numFmtId="2" fontId="13" fillId="5" borderId="76" xfId="0" applyNumberFormat="1" applyFont="1" applyFill="1" applyBorder="1" applyAlignment="1">
      <alignment horizontal="center" vertical="center"/>
    </xf>
    <xf numFmtId="2" fontId="13" fillId="5" borderId="77" xfId="0" applyNumberFormat="1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2" fontId="13" fillId="5" borderId="75" xfId="0" applyNumberFormat="1" applyFont="1" applyFill="1" applyBorder="1" applyAlignment="1">
      <alignment horizontal="center" vertical="center"/>
    </xf>
    <xf numFmtId="2" fontId="1" fillId="4" borderId="53" xfId="0" applyNumberFormat="1" applyFont="1" applyFill="1" applyBorder="1" applyAlignment="1">
      <alignment horizontal="center" vertical="center"/>
    </xf>
    <xf numFmtId="2" fontId="1" fillId="4" borderId="76" xfId="0" applyNumberFormat="1" applyFont="1" applyFill="1" applyBorder="1" applyAlignment="1">
      <alignment horizontal="center" vertical="center"/>
    </xf>
    <xf numFmtId="2" fontId="1" fillId="4" borderId="55" xfId="0" applyNumberFormat="1" applyFont="1" applyFill="1" applyBorder="1" applyAlignment="1">
      <alignment horizontal="center" vertical="center"/>
    </xf>
    <xf numFmtId="2" fontId="1" fillId="4" borderId="77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2" fillId="3" borderId="82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15" fillId="3" borderId="83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14" fontId="12" fillId="3" borderId="84" xfId="0" applyNumberFormat="1" applyFont="1" applyFill="1" applyBorder="1" applyAlignment="1">
      <alignment horizontal="center"/>
    </xf>
    <xf numFmtId="0" fontId="12" fillId="3" borderId="85" xfId="0" applyFont="1" applyFill="1" applyBorder="1" applyAlignment="1">
      <alignment horizontal="center"/>
    </xf>
    <xf numFmtId="0" fontId="12" fillId="3" borderId="86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12.Dekemvri%202020\Izvestaj_Dekemvr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Dekemvri"/>
    </sheetNames>
    <sheetDataSet>
      <sheetData sheetId="0">
        <row r="3">
          <cell r="D3" t="str">
            <v>Декември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zoomScale="85" zoomScaleNormal="85" workbookViewId="0">
      <selection activeCell="H138" sqref="H138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71" t="s">
        <v>0</v>
      </c>
      <c r="C2" s="72" t="s">
        <v>1</v>
      </c>
      <c r="D2" s="74" t="s">
        <v>41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6"/>
    </row>
    <row r="3" spans="1:27" ht="15" customHeight="1" x14ac:dyDescent="0.25">
      <c r="B3" s="69"/>
      <c r="C3" s="73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67" t="s">
        <v>42</v>
      </c>
      <c r="C4" s="7" t="s">
        <v>26</v>
      </c>
      <c r="D4" s="8">
        <v>50.051666666666662</v>
      </c>
      <c r="E4" s="8">
        <v>46.859741422178026</v>
      </c>
      <c r="F4" s="8">
        <v>44.704054054054062</v>
      </c>
      <c r="G4" s="8">
        <v>43.90405405405405</v>
      </c>
      <c r="H4" s="8">
        <v>43.90405405405405</v>
      </c>
      <c r="I4" s="8">
        <v>49.204054054054062</v>
      </c>
      <c r="J4" s="8">
        <v>68.50500000000001</v>
      </c>
      <c r="K4" s="8">
        <v>83.50500000000001</v>
      </c>
      <c r="L4" s="8">
        <v>93.694999999999993</v>
      </c>
      <c r="M4" s="8">
        <v>93.685000000000002</v>
      </c>
      <c r="N4" s="8">
        <v>93.584411764705877</v>
      </c>
      <c r="O4" s="8">
        <v>93.595000000000013</v>
      </c>
      <c r="P4" s="8">
        <v>93.035000000000011</v>
      </c>
      <c r="Q4" s="8">
        <v>93.584166666666675</v>
      </c>
      <c r="R4" s="8">
        <v>95.088605341246279</v>
      </c>
      <c r="S4" s="8">
        <v>103.98194183864915</v>
      </c>
      <c r="T4" s="8">
        <v>111.5723622047244</v>
      </c>
      <c r="U4" s="8">
        <v>117.54905992949472</v>
      </c>
      <c r="V4" s="8">
        <v>108.83650831353918</v>
      </c>
      <c r="W4" s="8">
        <v>98.788648505686325</v>
      </c>
      <c r="X4" s="8">
        <v>88.327855603448285</v>
      </c>
      <c r="Y4" s="8">
        <v>72.171757309022311</v>
      </c>
      <c r="Z4" s="8">
        <v>71.287021121631469</v>
      </c>
      <c r="AA4" s="9">
        <v>64.051903409090912</v>
      </c>
    </row>
    <row r="5" spans="1:27" ht="15.75" customHeight="1" x14ac:dyDescent="0.25">
      <c r="A5" s="6"/>
      <c r="B5" s="68"/>
      <c r="C5" s="10" t="s">
        <v>27</v>
      </c>
      <c r="D5" s="11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1">
        <v>0</v>
      </c>
      <c r="Q5" s="11">
        <v>0</v>
      </c>
      <c r="R5" s="11">
        <v>0</v>
      </c>
      <c r="S5" s="11">
        <v>0</v>
      </c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0</v>
      </c>
      <c r="Z5" s="11">
        <v>0</v>
      </c>
      <c r="AA5" s="9">
        <v>0</v>
      </c>
    </row>
    <row r="6" spans="1:27" ht="15" customHeight="1" x14ac:dyDescent="0.25">
      <c r="A6" s="6"/>
      <c r="B6" s="68"/>
      <c r="C6" s="10" t="s">
        <v>28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69"/>
      <c r="C7" s="12" t="s">
        <v>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67" t="s">
        <v>43</v>
      </c>
      <c r="C8" s="7" t="s">
        <v>26</v>
      </c>
      <c r="D8" s="8">
        <v>64.732250431353208</v>
      </c>
      <c r="E8" s="8">
        <v>62.10985915492958</v>
      </c>
      <c r="F8" s="15">
        <v>57.355000000000004</v>
      </c>
      <c r="G8" s="15">
        <v>55.243749999999999</v>
      </c>
      <c r="H8" s="15">
        <v>57.153750000000002</v>
      </c>
      <c r="I8" s="15">
        <v>63.564285714285717</v>
      </c>
      <c r="J8" s="15">
        <v>80.60433669511248</v>
      </c>
      <c r="K8" s="15">
        <v>116.59901098901099</v>
      </c>
      <c r="L8" s="15">
        <v>116.265</v>
      </c>
      <c r="M8" s="15">
        <v>116.265</v>
      </c>
      <c r="N8" s="15">
        <v>110.41499999999999</v>
      </c>
      <c r="O8" s="15">
        <v>108.71499999999999</v>
      </c>
      <c r="P8" s="15">
        <v>109.815</v>
      </c>
      <c r="Q8" s="15">
        <v>110.485</v>
      </c>
      <c r="R8" s="15">
        <v>117.11275280898876</v>
      </c>
      <c r="S8" s="15">
        <v>121.64946778711484</v>
      </c>
      <c r="T8" s="15">
        <v>121.78886426592798</v>
      </c>
      <c r="U8" s="15">
        <v>116.265</v>
      </c>
      <c r="V8" s="15">
        <v>117.3084929356358</v>
      </c>
      <c r="W8" s="15">
        <v>118.20889417360286</v>
      </c>
      <c r="X8" s="15">
        <v>90.810451127819547</v>
      </c>
      <c r="Y8" s="15">
        <v>76.333639705882348</v>
      </c>
      <c r="Z8" s="16">
        <v>70.105000000000004</v>
      </c>
      <c r="AA8" s="17">
        <v>61.655000000000001</v>
      </c>
    </row>
    <row r="9" spans="1:27" x14ac:dyDescent="0.25">
      <c r="A9" s="6"/>
      <c r="B9" s="68"/>
      <c r="C9" s="10" t="s">
        <v>27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9">
        <v>0</v>
      </c>
    </row>
    <row r="10" spans="1:27" x14ac:dyDescent="0.25">
      <c r="A10" s="6"/>
      <c r="B10" s="68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69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67" t="s">
        <v>44</v>
      </c>
      <c r="C12" s="7" t="s">
        <v>26</v>
      </c>
      <c r="D12" s="8">
        <v>63.214999999999996</v>
      </c>
      <c r="E12" s="8">
        <v>57.32500000000001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116.26500000000001</v>
      </c>
      <c r="Q12" s="15">
        <v>116.265</v>
      </c>
      <c r="R12" s="15">
        <v>123.01355879292403</v>
      </c>
      <c r="S12" s="15">
        <v>124.3753647833242</v>
      </c>
      <c r="T12" s="15">
        <v>124.31189179241809</v>
      </c>
      <c r="U12" s="15">
        <v>123.99353276353276</v>
      </c>
      <c r="V12" s="15">
        <v>118.63248062015504</v>
      </c>
      <c r="W12" s="15">
        <v>0</v>
      </c>
      <c r="X12" s="15">
        <v>0</v>
      </c>
      <c r="Y12" s="15">
        <v>0</v>
      </c>
      <c r="Z12" s="16">
        <v>0</v>
      </c>
      <c r="AA12" s="17">
        <v>0</v>
      </c>
    </row>
    <row r="13" spans="1:27" x14ac:dyDescent="0.25">
      <c r="A13" s="6"/>
      <c r="B13" s="68"/>
      <c r="C13" s="10" t="s">
        <v>27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35.81</v>
      </c>
      <c r="K13" s="11">
        <v>56.43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45.459999999999994</v>
      </c>
      <c r="X13" s="11">
        <v>35.369999999999997</v>
      </c>
      <c r="Y13" s="11">
        <v>27.98</v>
      </c>
      <c r="Z13" s="11">
        <v>26.68</v>
      </c>
      <c r="AA13" s="9">
        <v>22.92</v>
      </c>
    </row>
    <row r="14" spans="1:27" x14ac:dyDescent="0.25">
      <c r="A14" s="6"/>
      <c r="B14" s="68"/>
      <c r="C14" s="10" t="s">
        <v>28</v>
      </c>
      <c r="D14" s="11">
        <v>0</v>
      </c>
      <c r="E14" s="11">
        <v>0</v>
      </c>
      <c r="F14" s="11">
        <v>21.16</v>
      </c>
      <c r="G14" s="11">
        <v>20.12</v>
      </c>
      <c r="H14" s="11">
        <v>21.46</v>
      </c>
      <c r="I14" s="11">
        <v>27.39</v>
      </c>
      <c r="J14" s="11">
        <v>0</v>
      </c>
      <c r="K14" s="11">
        <v>0</v>
      </c>
      <c r="L14" s="11">
        <v>61.56</v>
      </c>
      <c r="M14" s="11">
        <v>56.43</v>
      </c>
      <c r="N14" s="11">
        <v>54.53</v>
      </c>
      <c r="O14" s="11">
        <v>52.95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69"/>
      <c r="C15" s="12" t="s">
        <v>29</v>
      </c>
      <c r="D15" s="13">
        <v>0</v>
      </c>
      <c r="E15" s="13">
        <v>0</v>
      </c>
      <c r="F15" s="13">
        <v>63.48</v>
      </c>
      <c r="G15" s="13">
        <v>60.36</v>
      </c>
      <c r="H15" s="13">
        <v>64.37</v>
      </c>
      <c r="I15" s="13">
        <v>82.17</v>
      </c>
      <c r="J15" s="13">
        <v>0</v>
      </c>
      <c r="K15" s="13">
        <v>0</v>
      </c>
      <c r="L15" s="13">
        <v>184.67</v>
      </c>
      <c r="M15" s="13">
        <v>169.29</v>
      </c>
      <c r="N15" s="13">
        <v>163.59</v>
      </c>
      <c r="O15" s="13">
        <v>158.84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67" t="s">
        <v>45</v>
      </c>
      <c r="C16" s="7" t="s">
        <v>26</v>
      </c>
      <c r="D16" s="8">
        <v>62.921267545725222</v>
      </c>
      <c r="E16" s="8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97.49499999999999</v>
      </c>
      <c r="P16" s="15">
        <v>97.49499999999999</v>
      </c>
      <c r="Q16" s="15">
        <v>97.49499999999999</v>
      </c>
      <c r="R16" s="15">
        <v>101.79997623009271</v>
      </c>
      <c r="S16" s="15">
        <v>103.50059976009597</v>
      </c>
      <c r="T16" s="15">
        <v>111.6648140621825</v>
      </c>
      <c r="U16" s="15">
        <v>102.7324706694272</v>
      </c>
      <c r="V16" s="15">
        <v>94.358625999407764</v>
      </c>
      <c r="W16" s="15">
        <v>89.320441176470595</v>
      </c>
      <c r="X16" s="15">
        <v>0</v>
      </c>
      <c r="Y16" s="15">
        <v>79.98</v>
      </c>
      <c r="Z16" s="16">
        <v>0</v>
      </c>
      <c r="AA16" s="17">
        <v>65.94</v>
      </c>
    </row>
    <row r="17" spans="1:27" x14ac:dyDescent="0.25">
      <c r="B17" s="68"/>
      <c r="C17" s="10" t="s">
        <v>27</v>
      </c>
      <c r="D17" s="11">
        <v>0</v>
      </c>
      <c r="E17" s="11">
        <v>22.4</v>
      </c>
      <c r="F17" s="11">
        <v>0</v>
      </c>
      <c r="G17" s="11">
        <v>0</v>
      </c>
      <c r="H17" s="11">
        <v>0</v>
      </c>
      <c r="I17" s="11">
        <v>0</v>
      </c>
      <c r="J17" s="11">
        <v>33.92</v>
      </c>
      <c r="K17" s="11">
        <v>28.221498371335507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29.99</v>
      </c>
      <c r="Y17" s="11">
        <v>0</v>
      </c>
      <c r="Z17" s="11">
        <v>24.96</v>
      </c>
      <c r="AA17" s="9">
        <v>0</v>
      </c>
    </row>
    <row r="18" spans="1:27" x14ac:dyDescent="0.25">
      <c r="B18" s="68"/>
      <c r="C18" s="10" t="s">
        <v>28</v>
      </c>
      <c r="D18" s="11">
        <v>0</v>
      </c>
      <c r="E18" s="11">
        <v>0</v>
      </c>
      <c r="F18" s="11">
        <v>20.58</v>
      </c>
      <c r="G18" s="11">
        <v>20.02</v>
      </c>
      <c r="H18" s="11">
        <v>20.81</v>
      </c>
      <c r="I18" s="11">
        <v>24.51</v>
      </c>
      <c r="J18" s="11">
        <v>0</v>
      </c>
      <c r="K18" s="11">
        <v>0</v>
      </c>
      <c r="L18" s="11">
        <v>38.97</v>
      </c>
      <c r="M18" s="11">
        <v>40.92</v>
      </c>
      <c r="N18" s="11">
        <v>37.5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69"/>
      <c r="C19" s="12" t="s">
        <v>29</v>
      </c>
      <c r="D19" s="13">
        <v>0</v>
      </c>
      <c r="E19" s="13">
        <v>0</v>
      </c>
      <c r="F19" s="13">
        <v>61.74</v>
      </c>
      <c r="G19" s="13">
        <v>60.05</v>
      </c>
      <c r="H19" s="13">
        <v>62.42</v>
      </c>
      <c r="I19" s="13">
        <v>73.52</v>
      </c>
      <c r="J19" s="13">
        <v>0</v>
      </c>
      <c r="K19" s="13">
        <v>0</v>
      </c>
      <c r="L19" s="13">
        <v>116.9</v>
      </c>
      <c r="M19" s="13">
        <v>122.76</v>
      </c>
      <c r="N19" s="13">
        <v>112.5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67" t="s">
        <v>46</v>
      </c>
      <c r="C20" s="7" t="s">
        <v>26</v>
      </c>
      <c r="D20" s="8">
        <v>67.349999999999994</v>
      </c>
      <c r="E20" s="8">
        <v>61.589999999999996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76.52</v>
      </c>
      <c r="S20" s="15">
        <v>82.55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6">
        <v>0</v>
      </c>
      <c r="AA20" s="17">
        <v>0</v>
      </c>
    </row>
    <row r="21" spans="1:27" x14ac:dyDescent="0.25">
      <c r="B21" s="68"/>
      <c r="C21" s="10" t="s">
        <v>27</v>
      </c>
      <c r="D21" s="11">
        <v>0</v>
      </c>
      <c r="E21" s="11">
        <v>0</v>
      </c>
      <c r="F21" s="11">
        <v>12.15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26.05</v>
      </c>
      <c r="N21" s="11">
        <v>26.050000000000004</v>
      </c>
      <c r="O21" s="11">
        <v>26.389999999999997</v>
      </c>
      <c r="P21" s="11">
        <v>26.27</v>
      </c>
      <c r="Q21" s="11">
        <v>25.71</v>
      </c>
      <c r="R21" s="11">
        <v>0</v>
      </c>
      <c r="S21" s="11">
        <v>0</v>
      </c>
      <c r="T21" s="11">
        <v>29.97</v>
      </c>
      <c r="U21" s="11">
        <v>33.03</v>
      </c>
      <c r="V21" s="11">
        <v>27.733548387096775</v>
      </c>
      <c r="W21" s="11">
        <v>27.018111075234099</v>
      </c>
      <c r="X21" s="11">
        <v>23.235337423312881</v>
      </c>
      <c r="Y21" s="11">
        <v>17.797689530685922</v>
      </c>
      <c r="Z21" s="11">
        <v>14.407</v>
      </c>
      <c r="AA21" s="9">
        <v>12.597000000000001</v>
      </c>
    </row>
    <row r="22" spans="1:27" x14ac:dyDescent="0.25">
      <c r="B22" s="68"/>
      <c r="C22" s="10" t="s">
        <v>28</v>
      </c>
      <c r="D22" s="11">
        <v>0</v>
      </c>
      <c r="E22" s="11">
        <v>0</v>
      </c>
      <c r="F22" s="11">
        <v>0</v>
      </c>
      <c r="G22" s="11">
        <v>19.5</v>
      </c>
      <c r="H22" s="11">
        <v>19.41</v>
      </c>
      <c r="I22" s="11">
        <v>20.45</v>
      </c>
      <c r="J22" s="11">
        <v>21.51</v>
      </c>
      <c r="K22" s="11">
        <v>23.86</v>
      </c>
      <c r="L22" s="11">
        <v>25.45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69"/>
      <c r="C23" s="12" t="s">
        <v>29</v>
      </c>
      <c r="D23" s="13">
        <v>0</v>
      </c>
      <c r="E23" s="13">
        <v>0</v>
      </c>
      <c r="F23" s="13">
        <v>0</v>
      </c>
      <c r="G23" s="13">
        <v>58.5</v>
      </c>
      <c r="H23" s="13">
        <v>58.22</v>
      </c>
      <c r="I23" s="13">
        <v>61.34</v>
      </c>
      <c r="J23" s="13">
        <v>64.52</v>
      </c>
      <c r="K23" s="13">
        <v>71.569999999999993</v>
      </c>
      <c r="L23" s="13">
        <v>76.349999999999994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67" t="s">
        <v>47</v>
      </c>
      <c r="C24" s="7" t="s">
        <v>26</v>
      </c>
      <c r="D24" s="8">
        <v>58.68</v>
      </c>
      <c r="E24" s="8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67.320000000000007</v>
      </c>
      <c r="N24" s="15">
        <v>71.58</v>
      </c>
      <c r="O24" s="15">
        <v>74.489999999999995</v>
      </c>
      <c r="P24" s="15">
        <v>73.400000000000006</v>
      </c>
      <c r="Q24" s="15">
        <v>69.75</v>
      </c>
      <c r="R24" s="15">
        <v>68.279999999999987</v>
      </c>
      <c r="S24" s="15">
        <v>70.650000000000006</v>
      </c>
      <c r="T24" s="15">
        <v>79.5</v>
      </c>
      <c r="U24" s="15">
        <v>88.62</v>
      </c>
      <c r="V24" s="15">
        <v>89</v>
      </c>
      <c r="W24" s="15">
        <v>87.05</v>
      </c>
      <c r="X24" s="15">
        <v>78.5</v>
      </c>
      <c r="Y24" s="15">
        <v>69.77</v>
      </c>
      <c r="Z24" s="16">
        <v>65.900000000000006</v>
      </c>
      <c r="AA24" s="17">
        <v>0</v>
      </c>
    </row>
    <row r="25" spans="1:27" x14ac:dyDescent="0.25">
      <c r="B25" s="68"/>
      <c r="C25" s="10" t="s">
        <v>27</v>
      </c>
      <c r="D25" s="11">
        <v>0</v>
      </c>
      <c r="E25" s="11">
        <v>12.814421855146126</v>
      </c>
      <c r="F25" s="11">
        <v>11.929999999999998</v>
      </c>
      <c r="G25" s="11">
        <v>0</v>
      </c>
      <c r="H25" s="11">
        <v>0</v>
      </c>
      <c r="I25" s="11">
        <v>0</v>
      </c>
      <c r="J25" s="11">
        <v>19.850000000000001</v>
      </c>
      <c r="K25" s="11">
        <v>19.850000000000001</v>
      </c>
      <c r="L25" s="11">
        <v>20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9">
        <v>19.849999999999998</v>
      </c>
    </row>
    <row r="26" spans="1:27" x14ac:dyDescent="0.25">
      <c r="B26" s="68"/>
      <c r="C26" s="10" t="s">
        <v>28</v>
      </c>
      <c r="D26" s="11">
        <v>0</v>
      </c>
      <c r="E26" s="11">
        <v>0</v>
      </c>
      <c r="F26" s="11">
        <v>0</v>
      </c>
      <c r="G26" s="11">
        <v>17.07</v>
      </c>
      <c r="H26" s="11">
        <v>17.059999999999999</v>
      </c>
      <c r="I26" s="11">
        <v>17.149999999999999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 x14ac:dyDescent="0.25">
      <c r="B27" s="69"/>
      <c r="C27" s="12" t="s">
        <v>29</v>
      </c>
      <c r="D27" s="13">
        <v>0</v>
      </c>
      <c r="E27" s="13">
        <v>0</v>
      </c>
      <c r="F27" s="13">
        <v>0</v>
      </c>
      <c r="G27" s="13">
        <v>51.21</v>
      </c>
      <c r="H27" s="13">
        <v>51.17</v>
      </c>
      <c r="I27" s="13">
        <v>51.45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 x14ac:dyDescent="0.25">
      <c r="A28" s="6"/>
      <c r="B28" s="67" t="s">
        <v>48</v>
      </c>
      <c r="C28" s="7" t="s">
        <v>26</v>
      </c>
      <c r="D28" s="8">
        <v>54.71</v>
      </c>
      <c r="E28" s="8">
        <v>50.09</v>
      </c>
      <c r="F28" s="15">
        <v>46.5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100.52</v>
      </c>
      <c r="N28" s="15">
        <v>0</v>
      </c>
      <c r="O28" s="15">
        <v>101.28</v>
      </c>
      <c r="P28" s="15">
        <v>99.14</v>
      </c>
      <c r="Q28" s="15">
        <v>98.21</v>
      </c>
      <c r="R28" s="15">
        <v>99.03</v>
      </c>
      <c r="S28" s="15">
        <v>105</v>
      </c>
      <c r="T28" s="15">
        <v>134.22999999999999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6">
        <v>0</v>
      </c>
      <c r="AA28" s="17">
        <v>0</v>
      </c>
    </row>
    <row r="29" spans="1:27" x14ac:dyDescent="0.25">
      <c r="B29" s="68"/>
      <c r="C29" s="10" t="s">
        <v>27</v>
      </c>
      <c r="D29" s="11">
        <v>0</v>
      </c>
      <c r="E29" s="11">
        <v>0</v>
      </c>
      <c r="F29" s="11">
        <v>0</v>
      </c>
      <c r="G29" s="11">
        <v>16.137499999999999</v>
      </c>
      <c r="H29" s="11">
        <v>11.93</v>
      </c>
      <c r="I29" s="11">
        <v>11.93</v>
      </c>
      <c r="J29" s="11">
        <v>15.6</v>
      </c>
      <c r="K29" s="11">
        <v>19.61</v>
      </c>
      <c r="L29" s="11">
        <v>32.69</v>
      </c>
      <c r="M29" s="11">
        <v>0</v>
      </c>
      <c r="N29" s="11">
        <v>19.760000000000002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40.54</v>
      </c>
      <c r="V29" s="11">
        <v>30.066945733306429</v>
      </c>
      <c r="W29" s="11">
        <v>23.44223826714801</v>
      </c>
      <c r="X29" s="11">
        <v>31.2</v>
      </c>
      <c r="Y29" s="11">
        <v>26.850000000000005</v>
      </c>
      <c r="Z29" s="11">
        <v>27.610000000000003</v>
      </c>
      <c r="AA29" s="9">
        <v>25.08</v>
      </c>
    </row>
    <row r="30" spans="1:27" x14ac:dyDescent="0.25">
      <c r="B30" s="68"/>
      <c r="C30" s="10" t="s">
        <v>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69"/>
      <c r="C31" s="12" t="s">
        <v>29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67" t="s">
        <v>49</v>
      </c>
      <c r="C32" s="7" t="s">
        <v>26</v>
      </c>
      <c r="D32" s="8">
        <v>64.61</v>
      </c>
      <c r="E32" s="8">
        <v>61.49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134.22999999999999</v>
      </c>
      <c r="N32" s="15">
        <v>123.05</v>
      </c>
      <c r="O32" s="15">
        <v>121.00999999999999</v>
      </c>
      <c r="P32" s="15">
        <v>117.33</v>
      </c>
      <c r="Q32" s="15">
        <v>115.58</v>
      </c>
      <c r="R32" s="15">
        <v>118.65000000000002</v>
      </c>
      <c r="S32" s="15">
        <v>123</v>
      </c>
      <c r="T32" s="15">
        <v>133.37</v>
      </c>
      <c r="U32" s="15">
        <v>134.22999999999999</v>
      </c>
      <c r="V32" s="15">
        <v>134.22999999999999</v>
      </c>
      <c r="W32" s="15">
        <v>116.19000000000001</v>
      </c>
      <c r="X32" s="15">
        <v>99</v>
      </c>
      <c r="Y32" s="15">
        <v>85.25</v>
      </c>
      <c r="Z32" s="16">
        <v>78.209999999999994</v>
      </c>
      <c r="AA32" s="17">
        <v>69.719999999999985</v>
      </c>
    </row>
    <row r="33" spans="1:27" x14ac:dyDescent="0.25">
      <c r="B33" s="68"/>
      <c r="C33" s="10" t="s">
        <v>27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9">
        <v>0</v>
      </c>
    </row>
    <row r="34" spans="1:27" x14ac:dyDescent="0.25">
      <c r="B34" s="68"/>
      <c r="C34" s="10" t="s">
        <v>28</v>
      </c>
      <c r="D34" s="11">
        <v>0</v>
      </c>
      <c r="E34" s="11">
        <v>0</v>
      </c>
      <c r="F34" s="11">
        <v>19.77</v>
      </c>
      <c r="G34" s="11">
        <v>18.93</v>
      </c>
      <c r="H34" s="11">
        <v>19.38</v>
      </c>
      <c r="I34" s="11">
        <v>22.4</v>
      </c>
      <c r="J34" s="11">
        <v>27.5</v>
      </c>
      <c r="K34" s="11">
        <v>35.9</v>
      </c>
      <c r="L34" s="11">
        <v>45.04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69"/>
      <c r="C35" s="12" t="s">
        <v>29</v>
      </c>
      <c r="D35" s="13">
        <v>0</v>
      </c>
      <c r="E35" s="13">
        <v>0</v>
      </c>
      <c r="F35" s="13">
        <v>59.31</v>
      </c>
      <c r="G35" s="13">
        <v>56.79</v>
      </c>
      <c r="H35" s="13">
        <v>58.13</v>
      </c>
      <c r="I35" s="13">
        <v>67.19</v>
      </c>
      <c r="J35" s="13">
        <v>82.49</v>
      </c>
      <c r="K35" s="13">
        <v>107.69</v>
      </c>
      <c r="L35" s="13">
        <v>135.11000000000001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67" t="s">
        <v>50</v>
      </c>
      <c r="C36" s="7" t="s">
        <v>26</v>
      </c>
      <c r="D36" s="8">
        <v>0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134.22999999999999</v>
      </c>
      <c r="O36" s="15">
        <v>134.22999999999999</v>
      </c>
      <c r="P36" s="15">
        <v>134.22999999999999</v>
      </c>
      <c r="Q36" s="15">
        <v>134.22999999999999</v>
      </c>
      <c r="R36" s="15">
        <v>134.22999999999999</v>
      </c>
      <c r="S36" s="15">
        <v>134.22999999999999</v>
      </c>
      <c r="T36" s="15">
        <v>134.22999999999999</v>
      </c>
      <c r="U36" s="15">
        <v>134.22999999999999</v>
      </c>
      <c r="V36" s="15">
        <v>0</v>
      </c>
      <c r="W36" s="15">
        <v>0</v>
      </c>
      <c r="X36" s="15">
        <v>0</v>
      </c>
      <c r="Y36" s="15">
        <v>0</v>
      </c>
      <c r="Z36" s="16">
        <v>0</v>
      </c>
      <c r="AA36" s="17">
        <v>0</v>
      </c>
    </row>
    <row r="37" spans="1:27" x14ac:dyDescent="0.25">
      <c r="B37" s="68"/>
      <c r="C37" s="10" t="s">
        <v>27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37.048762475049891</v>
      </c>
      <c r="W37" s="11">
        <v>46.22</v>
      </c>
      <c r="X37" s="11">
        <v>29.660762942779289</v>
      </c>
      <c r="Y37" s="11">
        <v>21.311010194624657</v>
      </c>
      <c r="Z37" s="11">
        <v>15.88</v>
      </c>
      <c r="AA37" s="9">
        <v>22.43</v>
      </c>
    </row>
    <row r="38" spans="1:27" x14ac:dyDescent="0.25">
      <c r="B38" s="68"/>
      <c r="C38" s="10" t="s">
        <v>28</v>
      </c>
      <c r="D38" s="11">
        <v>22.4</v>
      </c>
      <c r="E38" s="11">
        <v>22.25</v>
      </c>
      <c r="F38" s="11">
        <v>21.26</v>
      </c>
      <c r="G38" s="11">
        <v>20.350000000000001</v>
      </c>
      <c r="H38" s="11">
        <v>20.5</v>
      </c>
      <c r="I38" s="11">
        <v>22.4</v>
      </c>
      <c r="J38" s="11">
        <v>29.1</v>
      </c>
      <c r="K38" s="11">
        <v>41.64</v>
      </c>
      <c r="L38" s="11">
        <v>51.13</v>
      </c>
      <c r="M38" s="11">
        <v>53.21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69"/>
      <c r="C39" s="12" t="s">
        <v>29</v>
      </c>
      <c r="D39" s="13">
        <v>67.2</v>
      </c>
      <c r="E39" s="13">
        <v>66.75</v>
      </c>
      <c r="F39" s="13">
        <v>63.77</v>
      </c>
      <c r="G39" s="13">
        <v>61.04</v>
      </c>
      <c r="H39" s="13">
        <v>61.5</v>
      </c>
      <c r="I39" s="13">
        <v>67.2</v>
      </c>
      <c r="J39" s="13">
        <v>87.29</v>
      </c>
      <c r="K39" s="13">
        <v>124.91</v>
      </c>
      <c r="L39" s="13">
        <v>153.38</v>
      </c>
      <c r="M39" s="13">
        <v>159.62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67" t="s">
        <v>51</v>
      </c>
      <c r="C40" s="7" t="s">
        <v>26</v>
      </c>
      <c r="D40" s="8">
        <v>0</v>
      </c>
      <c r="E40" s="8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134.22999999999999</v>
      </c>
      <c r="S40" s="15">
        <v>134.22999999999999</v>
      </c>
      <c r="T40" s="15">
        <v>134.22999999999999</v>
      </c>
      <c r="U40" s="15">
        <v>134.22999999999999</v>
      </c>
      <c r="V40" s="15">
        <v>0</v>
      </c>
      <c r="W40" s="15">
        <v>0</v>
      </c>
      <c r="X40" s="15">
        <v>0</v>
      </c>
      <c r="Y40" s="15">
        <v>0</v>
      </c>
      <c r="Z40" s="16">
        <v>76.08</v>
      </c>
      <c r="AA40" s="17">
        <v>68.489999999999995</v>
      </c>
    </row>
    <row r="41" spans="1:27" x14ac:dyDescent="0.25">
      <c r="B41" s="68"/>
      <c r="C41" s="10" t="s">
        <v>27</v>
      </c>
      <c r="D41" s="11">
        <v>0</v>
      </c>
      <c r="E41" s="11">
        <v>12.3</v>
      </c>
      <c r="F41" s="11">
        <v>0</v>
      </c>
      <c r="G41" s="11">
        <v>0</v>
      </c>
      <c r="H41" s="11">
        <v>0</v>
      </c>
      <c r="I41" s="11">
        <v>0</v>
      </c>
      <c r="J41" s="11">
        <v>16.47</v>
      </c>
      <c r="K41" s="11">
        <v>23.5</v>
      </c>
      <c r="L41" s="11">
        <v>0</v>
      </c>
      <c r="M41" s="11">
        <v>52.47</v>
      </c>
      <c r="N41" s="11">
        <v>50.389999999999993</v>
      </c>
      <c r="O41" s="11">
        <v>51.06</v>
      </c>
      <c r="P41" s="11">
        <v>50.5</v>
      </c>
      <c r="Q41" s="11">
        <v>50.28</v>
      </c>
      <c r="R41" s="11">
        <v>0</v>
      </c>
      <c r="S41" s="11">
        <v>0</v>
      </c>
      <c r="T41" s="11">
        <v>0</v>
      </c>
      <c r="U41" s="11">
        <v>0</v>
      </c>
      <c r="V41" s="11">
        <v>50.38</v>
      </c>
      <c r="W41" s="11">
        <v>43.23</v>
      </c>
      <c r="X41" s="11">
        <v>26.402914572864319</v>
      </c>
      <c r="Y41" s="11">
        <v>16.57</v>
      </c>
      <c r="Z41" s="11">
        <v>0</v>
      </c>
      <c r="AA41" s="9">
        <v>0</v>
      </c>
    </row>
    <row r="42" spans="1:27" x14ac:dyDescent="0.25">
      <c r="B42" s="68"/>
      <c r="C42" s="10" t="s">
        <v>28</v>
      </c>
      <c r="D42" s="11">
        <v>21.7</v>
      </c>
      <c r="E42" s="11">
        <v>0</v>
      </c>
      <c r="F42" s="11">
        <v>19.21</v>
      </c>
      <c r="G42" s="11">
        <v>18.04</v>
      </c>
      <c r="H42" s="11">
        <v>18.25</v>
      </c>
      <c r="I42" s="11">
        <v>21.26</v>
      </c>
      <c r="J42" s="11">
        <v>0</v>
      </c>
      <c r="K42" s="11">
        <v>0</v>
      </c>
      <c r="L42" s="11">
        <v>49.32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69"/>
      <c r="C43" s="12" t="s">
        <v>29</v>
      </c>
      <c r="D43" s="13">
        <v>65.099999999999994</v>
      </c>
      <c r="E43" s="13">
        <v>0</v>
      </c>
      <c r="F43" s="13">
        <v>57.63</v>
      </c>
      <c r="G43" s="13">
        <v>54.11</v>
      </c>
      <c r="H43" s="13">
        <v>54.74</v>
      </c>
      <c r="I43" s="13">
        <v>63.77</v>
      </c>
      <c r="J43" s="13">
        <v>0</v>
      </c>
      <c r="K43" s="13">
        <v>0</v>
      </c>
      <c r="L43" s="13">
        <v>147.96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67" t="s">
        <v>52</v>
      </c>
      <c r="C44" s="7" t="s">
        <v>26</v>
      </c>
      <c r="D44" s="8">
        <v>0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120.40999999999998</v>
      </c>
      <c r="O44" s="15">
        <v>112.47</v>
      </c>
      <c r="P44" s="15">
        <v>112.47</v>
      </c>
      <c r="Q44" s="15">
        <v>0</v>
      </c>
      <c r="R44" s="15">
        <v>0</v>
      </c>
      <c r="S44" s="15">
        <v>130.94999999999999</v>
      </c>
      <c r="T44" s="15">
        <v>134.22999999999999</v>
      </c>
      <c r="U44" s="15">
        <v>132</v>
      </c>
      <c r="V44" s="15">
        <v>117.09</v>
      </c>
      <c r="W44" s="15">
        <v>0</v>
      </c>
      <c r="X44" s="15">
        <v>0</v>
      </c>
      <c r="Y44" s="15">
        <v>83.19</v>
      </c>
      <c r="Z44" s="16">
        <v>80.930000000000007</v>
      </c>
      <c r="AA44" s="17">
        <v>64.56</v>
      </c>
    </row>
    <row r="45" spans="1:27" x14ac:dyDescent="0.25">
      <c r="B45" s="68"/>
      <c r="C45" s="10" t="s">
        <v>27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36.74</v>
      </c>
      <c r="R45" s="11">
        <v>22.865625000000001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9">
        <v>0</v>
      </c>
    </row>
    <row r="46" spans="1:27" x14ac:dyDescent="0.25">
      <c r="B46" s="68"/>
      <c r="C46" s="10" t="s">
        <v>28</v>
      </c>
      <c r="D46" s="11">
        <v>20.96</v>
      </c>
      <c r="E46" s="11">
        <v>19.510000000000002</v>
      </c>
      <c r="F46" s="11">
        <v>18.77</v>
      </c>
      <c r="G46" s="11">
        <v>17.98</v>
      </c>
      <c r="H46" s="11">
        <v>18.27</v>
      </c>
      <c r="I46" s="11">
        <v>20.94</v>
      </c>
      <c r="J46" s="11">
        <v>30</v>
      </c>
      <c r="K46" s="11">
        <v>33.99</v>
      </c>
      <c r="L46" s="11">
        <v>44.07</v>
      </c>
      <c r="M46" s="11">
        <v>48.15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36.71</v>
      </c>
      <c r="X46" s="11">
        <v>31</v>
      </c>
      <c r="Y46" s="11">
        <v>0</v>
      </c>
      <c r="Z46" s="11">
        <v>0</v>
      </c>
      <c r="AA46" s="9">
        <v>0</v>
      </c>
    </row>
    <row r="47" spans="1:27" x14ac:dyDescent="0.25">
      <c r="B47" s="69"/>
      <c r="C47" s="12" t="s">
        <v>29</v>
      </c>
      <c r="D47" s="13">
        <v>62.88</v>
      </c>
      <c r="E47" s="13">
        <v>58.52</v>
      </c>
      <c r="F47" s="13">
        <v>56.31</v>
      </c>
      <c r="G47" s="13">
        <v>53.93</v>
      </c>
      <c r="H47" s="13">
        <v>54.8</v>
      </c>
      <c r="I47" s="13">
        <v>62.82</v>
      </c>
      <c r="J47" s="13">
        <v>90</v>
      </c>
      <c r="K47" s="13">
        <v>101.96</v>
      </c>
      <c r="L47" s="13">
        <v>132.19999999999999</v>
      </c>
      <c r="M47" s="13">
        <v>144.44999999999999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110.13</v>
      </c>
      <c r="X47" s="13">
        <v>93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67" t="s">
        <v>53</v>
      </c>
      <c r="C48" s="7" t="s">
        <v>26</v>
      </c>
      <c r="D48" s="8">
        <v>0</v>
      </c>
      <c r="E48" s="8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93.83</v>
      </c>
      <c r="O48" s="15">
        <v>85.64</v>
      </c>
      <c r="P48" s="15">
        <v>83.6</v>
      </c>
      <c r="Q48" s="15">
        <v>81.02</v>
      </c>
      <c r="R48" s="15">
        <v>79.25</v>
      </c>
      <c r="S48" s="15">
        <v>81.260000000000005</v>
      </c>
      <c r="T48" s="15">
        <v>88.679999999999993</v>
      </c>
      <c r="U48" s="15">
        <v>91.759999999999991</v>
      </c>
      <c r="V48" s="15">
        <v>90.6</v>
      </c>
      <c r="W48" s="15">
        <v>84.81</v>
      </c>
      <c r="X48" s="15">
        <v>78.59</v>
      </c>
      <c r="Y48" s="15">
        <v>72.56</v>
      </c>
      <c r="Z48" s="16">
        <v>70.010000000000005</v>
      </c>
      <c r="AA48" s="17">
        <v>62.52</v>
      </c>
    </row>
    <row r="49" spans="1:27" x14ac:dyDescent="0.25">
      <c r="B49" s="68"/>
      <c r="C49" s="10" t="s">
        <v>27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9">
        <v>0</v>
      </c>
    </row>
    <row r="50" spans="1:27" x14ac:dyDescent="0.25">
      <c r="B50" s="68"/>
      <c r="C50" s="10" t="s">
        <v>28</v>
      </c>
      <c r="D50" s="11">
        <v>18.940000000000001</v>
      </c>
      <c r="E50" s="11">
        <v>17.309999999999999</v>
      </c>
      <c r="F50" s="11">
        <v>16.920000000000002</v>
      </c>
      <c r="G50" s="11">
        <v>16.47</v>
      </c>
      <c r="H50" s="11">
        <v>16.559999999999999</v>
      </c>
      <c r="I50" s="11">
        <v>17.72</v>
      </c>
      <c r="J50" s="11">
        <v>20.03</v>
      </c>
      <c r="K50" s="11">
        <v>30.47</v>
      </c>
      <c r="L50" s="11">
        <v>34.42</v>
      </c>
      <c r="M50" s="11">
        <v>33.229999999999997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69"/>
      <c r="C51" s="12" t="s">
        <v>29</v>
      </c>
      <c r="D51" s="13">
        <v>56.82</v>
      </c>
      <c r="E51" s="13">
        <v>51.93</v>
      </c>
      <c r="F51" s="13">
        <v>50.76</v>
      </c>
      <c r="G51" s="13">
        <v>49.41</v>
      </c>
      <c r="H51" s="13">
        <v>49.68</v>
      </c>
      <c r="I51" s="13">
        <v>53.16</v>
      </c>
      <c r="J51" s="13">
        <v>60.09</v>
      </c>
      <c r="K51" s="13">
        <v>91.4</v>
      </c>
      <c r="L51" s="13">
        <v>103.26</v>
      </c>
      <c r="M51" s="13">
        <v>99.68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67" t="s">
        <v>54</v>
      </c>
      <c r="C52" s="7" t="s">
        <v>26</v>
      </c>
      <c r="D52" s="8">
        <v>0</v>
      </c>
      <c r="E52" s="8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72.92</v>
      </c>
      <c r="O52" s="15">
        <v>75.239999999999995</v>
      </c>
      <c r="P52" s="15">
        <v>73.14</v>
      </c>
      <c r="Q52" s="15">
        <v>70.099999999999994</v>
      </c>
      <c r="R52" s="15">
        <v>67.17</v>
      </c>
      <c r="S52" s="15">
        <v>0</v>
      </c>
      <c r="T52" s="15">
        <v>82.37</v>
      </c>
      <c r="U52" s="15">
        <v>91.49</v>
      </c>
      <c r="V52" s="15">
        <v>0</v>
      </c>
      <c r="W52" s="15">
        <v>77.94</v>
      </c>
      <c r="X52" s="15">
        <v>69.17</v>
      </c>
      <c r="Y52" s="15">
        <v>62.09</v>
      </c>
      <c r="Z52" s="16">
        <v>59.64</v>
      </c>
      <c r="AA52" s="17">
        <v>53.400000000000006</v>
      </c>
    </row>
    <row r="53" spans="1:27" x14ac:dyDescent="0.25">
      <c r="B53" s="68"/>
      <c r="C53" s="10" t="s">
        <v>27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22.9</v>
      </c>
      <c r="T53" s="11">
        <v>0</v>
      </c>
      <c r="U53" s="11">
        <v>0</v>
      </c>
      <c r="V53" s="11">
        <v>28.23</v>
      </c>
      <c r="W53" s="11">
        <v>0</v>
      </c>
      <c r="X53" s="11">
        <v>0</v>
      </c>
      <c r="Y53" s="11">
        <v>0</v>
      </c>
      <c r="Z53" s="11">
        <v>0</v>
      </c>
      <c r="AA53" s="9">
        <v>0</v>
      </c>
    </row>
    <row r="54" spans="1:27" x14ac:dyDescent="0.25">
      <c r="B54" s="68"/>
      <c r="C54" s="10" t="s">
        <v>28</v>
      </c>
      <c r="D54" s="11">
        <v>20.61</v>
      </c>
      <c r="E54" s="11">
        <v>18.87</v>
      </c>
      <c r="F54" s="11">
        <v>18.28</v>
      </c>
      <c r="G54" s="11">
        <v>17.510000000000002</v>
      </c>
      <c r="H54" s="11">
        <v>17.36</v>
      </c>
      <c r="I54" s="11">
        <v>17.46</v>
      </c>
      <c r="J54" s="11">
        <v>18.05</v>
      </c>
      <c r="K54" s="11">
        <v>19.77</v>
      </c>
      <c r="L54" s="11">
        <v>21.46</v>
      </c>
      <c r="M54" s="11">
        <v>23.2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69"/>
      <c r="C55" s="12" t="s">
        <v>29</v>
      </c>
      <c r="D55" s="13">
        <v>61.82</v>
      </c>
      <c r="E55" s="13">
        <v>56.61</v>
      </c>
      <c r="F55" s="13">
        <v>54.84</v>
      </c>
      <c r="G55" s="13">
        <v>52.52</v>
      </c>
      <c r="H55" s="13">
        <v>52.07</v>
      </c>
      <c r="I55" s="13">
        <v>52.37</v>
      </c>
      <c r="J55" s="13">
        <v>54.15</v>
      </c>
      <c r="K55" s="13">
        <v>59.31</v>
      </c>
      <c r="L55" s="13">
        <v>64.38</v>
      </c>
      <c r="M55" s="13">
        <v>69.599999999999994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67" t="s">
        <v>55</v>
      </c>
      <c r="C56" s="7" t="s">
        <v>26</v>
      </c>
      <c r="D56" s="8">
        <v>0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90.45</v>
      </c>
      <c r="S56" s="15">
        <v>90.95</v>
      </c>
      <c r="T56" s="15">
        <v>0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6">
        <v>65.42</v>
      </c>
      <c r="AA56" s="17">
        <v>55.04999999999999</v>
      </c>
    </row>
    <row r="57" spans="1:27" x14ac:dyDescent="0.25">
      <c r="B57" s="68"/>
      <c r="C57" s="10" t="s">
        <v>27</v>
      </c>
      <c r="D57" s="11">
        <v>11.936538461538463</v>
      </c>
      <c r="E57" s="11">
        <v>11.93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9">
        <v>0</v>
      </c>
    </row>
    <row r="58" spans="1:27" x14ac:dyDescent="0.25">
      <c r="B58" s="68"/>
      <c r="C58" s="10" t="s">
        <v>28</v>
      </c>
      <c r="D58" s="11">
        <v>0</v>
      </c>
      <c r="E58" s="11">
        <v>0</v>
      </c>
      <c r="F58" s="11">
        <v>12.5</v>
      </c>
      <c r="G58" s="11">
        <v>11</v>
      </c>
      <c r="H58" s="11">
        <v>11.27</v>
      </c>
      <c r="I58" s="11">
        <v>16.47</v>
      </c>
      <c r="J58" s="11">
        <v>22.9</v>
      </c>
      <c r="K58" s="11">
        <v>29.38</v>
      </c>
      <c r="L58" s="11">
        <v>31.4</v>
      </c>
      <c r="M58" s="11">
        <v>31.99</v>
      </c>
      <c r="N58" s="11">
        <v>30.7</v>
      </c>
      <c r="O58" s="11">
        <v>30.57</v>
      </c>
      <c r="P58" s="11">
        <v>30.95</v>
      </c>
      <c r="Q58" s="11">
        <v>30.47</v>
      </c>
      <c r="R58" s="11">
        <v>0</v>
      </c>
      <c r="S58" s="11">
        <v>0</v>
      </c>
      <c r="T58" s="11">
        <v>31.55</v>
      </c>
      <c r="U58" s="11">
        <v>31.69</v>
      </c>
      <c r="V58" s="11">
        <v>30.71</v>
      </c>
      <c r="W58" s="11">
        <v>29.03</v>
      </c>
      <c r="X58" s="11">
        <v>27.52</v>
      </c>
      <c r="Y58" s="11">
        <v>22.75</v>
      </c>
      <c r="Z58" s="11">
        <v>0</v>
      </c>
      <c r="AA58" s="9">
        <v>0</v>
      </c>
    </row>
    <row r="59" spans="1:27" x14ac:dyDescent="0.25">
      <c r="B59" s="69"/>
      <c r="C59" s="12" t="s">
        <v>29</v>
      </c>
      <c r="D59" s="13">
        <v>0</v>
      </c>
      <c r="E59" s="13">
        <v>0</v>
      </c>
      <c r="F59" s="13">
        <v>37.49</v>
      </c>
      <c r="G59" s="13">
        <v>33</v>
      </c>
      <c r="H59" s="13">
        <v>33.81</v>
      </c>
      <c r="I59" s="13">
        <v>49.41</v>
      </c>
      <c r="J59" s="13">
        <v>68.7</v>
      </c>
      <c r="K59" s="13">
        <v>88.13</v>
      </c>
      <c r="L59" s="13">
        <v>94.2</v>
      </c>
      <c r="M59" s="13">
        <v>95.97</v>
      </c>
      <c r="N59" s="13">
        <v>92.1</v>
      </c>
      <c r="O59" s="13">
        <v>91.7</v>
      </c>
      <c r="P59" s="13">
        <v>92.85</v>
      </c>
      <c r="Q59" s="13">
        <v>91.41</v>
      </c>
      <c r="R59" s="13">
        <v>0</v>
      </c>
      <c r="S59" s="13">
        <v>0</v>
      </c>
      <c r="T59" s="13">
        <v>94.65</v>
      </c>
      <c r="U59" s="13">
        <v>95.06</v>
      </c>
      <c r="V59" s="13">
        <v>92.12</v>
      </c>
      <c r="W59" s="13">
        <v>87.09</v>
      </c>
      <c r="X59" s="13">
        <v>82.56</v>
      </c>
      <c r="Y59" s="13">
        <v>68.239999999999995</v>
      </c>
      <c r="Z59" s="13">
        <v>0</v>
      </c>
      <c r="AA59" s="14">
        <v>0</v>
      </c>
    </row>
    <row r="60" spans="1:27" x14ac:dyDescent="0.25">
      <c r="A60" s="6"/>
      <c r="B60" s="67" t="s">
        <v>56</v>
      </c>
      <c r="C60" s="7" t="s">
        <v>26</v>
      </c>
      <c r="D60" s="8">
        <v>0</v>
      </c>
      <c r="E60" s="8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88.77</v>
      </c>
      <c r="Z60" s="16">
        <v>85.5</v>
      </c>
      <c r="AA60" s="17">
        <v>70.55</v>
      </c>
    </row>
    <row r="61" spans="1:27" x14ac:dyDescent="0.25">
      <c r="B61" s="68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26.5084404837683</v>
      </c>
      <c r="S61" s="11">
        <v>27.229174247725684</v>
      </c>
      <c r="T61" s="11">
        <v>25.5</v>
      </c>
      <c r="U61" s="11">
        <v>26.68</v>
      </c>
      <c r="V61" s="11">
        <v>24.03</v>
      </c>
      <c r="W61" s="11">
        <v>39.03</v>
      </c>
      <c r="X61" s="11">
        <v>35.840000000000003</v>
      </c>
      <c r="Y61" s="11">
        <v>0</v>
      </c>
      <c r="Z61" s="11">
        <v>0</v>
      </c>
      <c r="AA61" s="9">
        <v>0</v>
      </c>
    </row>
    <row r="62" spans="1:27" x14ac:dyDescent="0.25">
      <c r="B62" s="68"/>
      <c r="C62" s="10" t="s">
        <v>28</v>
      </c>
      <c r="D62" s="11">
        <v>19.34</v>
      </c>
      <c r="E62" s="11">
        <v>18.53</v>
      </c>
      <c r="F62" s="11">
        <v>17.920000000000002</v>
      </c>
      <c r="G62" s="11">
        <v>17.079999999999998</v>
      </c>
      <c r="H62" s="11">
        <v>17.5</v>
      </c>
      <c r="I62" s="11">
        <v>19.940000000000001</v>
      </c>
      <c r="J62" s="11">
        <v>25.75</v>
      </c>
      <c r="K62" s="11">
        <v>33.79</v>
      </c>
      <c r="L62" s="11">
        <v>37.29</v>
      </c>
      <c r="M62" s="11">
        <v>36.229999999999997</v>
      </c>
      <c r="N62" s="11">
        <v>35.020000000000003</v>
      </c>
      <c r="O62" s="11">
        <v>34.65</v>
      </c>
      <c r="P62" s="11">
        <v>33.229999999999997</v>
      </c>
      <c r="Q62" s="11">
        <v>33.97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69"/>
      <c r="C63" s="12" t="s">
        <v>29</v>
      </c>
      <c r="D63" s="13">
        <v>58.01</v>
      </c>
      <c r="E63" s="13">
        <v>55.59</v>
      </c>
      <c r="F63" s="13">
        <v>53.76</v>
      </c>
      <c r="G63" s="13">
        <v>51.23</v>
      </c>
      <c r="H63" s="13">
        <v>52.5</v>
      </c>
      <c r="I63" s="13">
        <v>59.81</v>
      </c>
      <c r="J63" s="13">
        <v>77.25</v>
      </c>
      <c r="K63" s="13">
        <v>101.36</v>
      </c>
      <c r="L63" s="13">
        <v>111.87</v>
      </c>
      <c r="M63" s="13">
        <v>108.68</v>
      </c>
      <c r="N63" s="13">
        <v>105.05</v>
      </c>
      <c r="O63" s="13">
        <v>103.95</v>
      </c>
      <c r="P63" s="13">
        <v>99.69</v>
      </c>
      <c r="Q63" s="13">
        <v>101.9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67" t="s">
        <v>57</v>
      </c>
      <c r="C64" s="7" t="s">
        <v>26</v>
      </c>
      <c r="D64" s="8">
        <v>0</v>
      </c>
      <c r="E64" s="8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134.22999999999999</v>
      </c>
      <c r="S64" s="15">
        <v>134.22999999999999</v>
      </c>
      <c r="T64" s="15">
        <v>134.22999999999999</v>
      </c>
      <c r="U64" s="15">
        <v>134.22999999999999</v>
      </c>
      <c r="V64" s="15">
        <v>134.22999999999999</v>
      </c>
      <c r="W64" s="15">
        <v>134.22999999999999</v>
      </c>
      <c r="X64" s="15">
        <v>134.22999999999999</v>
      </c>
      <c r="Y64" s="15">
        <v>105.17</v>
      </c>
      <c r="Z64" s="16">
        <v>94.77</v>
      </c>
      <c r="AA64" s="17">
        <v>72.23</v>
      </c>
    </row>
    <row r="65" spans="1:27" x14ac:dyDescent="0.25">
      <c r="B65" s="68"/>
      <c r="C65" s="10" t="s">
        <v>27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0</v>
      </c>
    </row>
    <row r="66" spans="1:27" x14ac:dyDescent="0.25">
      <c r="B66" s="68"/>
      <c r="C66" s="10" t="s">
        <v>28</v>
      </c>
      <c r="D66" s="11">
        <v>22.01</v>
      </c>
      <c r="E66" s="11">
        <v>21.08</v>
      </c>
      <c r="F66" s="11">
        <v>20.5</v>
      </c>
      <c r="G66" s="11">
        <v>19.84</v>
      </c>
      <c r="H66" s="11">
        <v>20.3</v>
      </c>
      <c r="I66" s="11">
        <v>23.4</v>
      </c>
      <c r="J66" s="11">
        <v>35.21</v>
      </c>
      <c r="K66" s="11">
        <v>61.96</v>
      </c>
      <c r="L66" s="11">
        <v>64.64</v>
      </c>
      <c r="M66" s="11">
        <v>61.67</v>
      </c>
      <c r="N66" s="11">
        <v>61.57</v>
      </c>
      <c r="O66" s="11">
        <v>61.57</v>
      </c>
      <c r="P66" s="11">
        <v>62.02</v>
      </c>
      <c r="Q66" s="11">
        <v>61.87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69"/>
      <c r="C67" s="12" t="s">
        <v>29</v>
      </c>
      <c r="D67" s="13">
        <v>66.02</v>
      </c>
      <c r="E67" s="13">
        <v>63.24</v>
      </c>
      <c r="F67" s="13">
        <v>61.5</v>
      </c>
      <c r="G67" s="13">
        <v>59.52</v>
      </c>
      <c r="H67" s="13">
        <v>60.9</v>
      </c>
      <c r="I67" s="13">
        <v>70.19</v>
      </c>
      <c r="J67" s="13">
        <v>105.62</v>
      </c>
      <c r="K67" s="13">
        <v>185.88</v>
      </c>
      <c r="L67" s="13">
        <v>193.92</v>
      </c>
      <c r="M67" s="13">
        <v>185</v>
      </c>
      <c r="N67" s="13">
        <v>184.7</v>
      </c>
      <c r="O67" s="13">
        <v>184.7</v>
      </c>
      <c r="P67" s="13">
        <v>186.06</v>
      </c>
      <c r="Q67" s="13">
        <v>185.6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67" t="s">
        <v>58</v>
      </c>
      <c r="C68" s="7" t="s">
        <v>26</v>
      </c>
      <c r="D68" s="8">
        <v>78.08</v>
      </c>
      <c r="E68" s="8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134.22999999999999</v>
      </c>
      <c r="P68" s="15">
        <v>134.22999999999999</v>
      </c>
      <c r="Q68" s="15">
        <v>134.22999999999999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6">
        <v>0</v>
      </c>
      <c r="AA68" s="17">
        <v>0</v>
      </c>
    </row>
    <row r="69" spans="1:27" x14ac:dyDescent="0.25">
      <c r="B69" s="68"/>
      <c r="C69" s="10" t="s">
        <v>27</v>
      </c>
      <c r="D69" s="11">
        <v>0</v>
      </c>
      <c r="E69" s="11">
        <v>14.433027724402965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72.2</v>
      </c>
      <c r="N69" s="11">
        <v>72.2</v>
      </c>
      <c r="O69" s="11">
        <v>0</v>
      </c>
      <c r="P69" s="11">
        <v>0</v>
      </c>
      <c r="Q69" s="11">
        <v>0</v>
      </c>
      <c r="R69" s="11">
        <v>70.86</v>
      </c>
      <c r="S69" s="11">
        <v>72.2</v>
      </c>
      <c r="T69" s="11">
        <v>67.270561109319587</v>
      </c>
      <c r="U69" s="11">
        <v>60.719248120300755</v>
      </c>
      <c r="V69" s="11">
        <v>50.060285816362985</v>
      </c>
      <c r="W69" s="11">
        <v>40.531354737666405</v>
      </c>
      <c r="X69" s="11">
        <v>24.783551217372231</v>
      </c>
      <c r="Y69" s="11">
        <v>17.87</v>
      </c>
      <c r="Z69" s="11">
        <v>17.696571428571428</v>
      </c>
      <c r="AA69" s="9">
        <v>25.71</v>
      </c>
    </row>
    <row r="70" spans="1:27" x14ac:dyDescent="0.25">
      <c r="B70" s="68"/>
      <c r="C70" s="10" t="s">
        <v>28</v>
      </c>
      <c r="D70" s="11">
        <v>0</v>
      </c>
      <c r="E70" s="11">
        <v>0</v>
      </c>
      <c r="F70" s="11">
        <v>20.92</v>
      </c>
      <c r="G70" s="11">
        <v>20.49</v>
      </c>
      <c r="H70" s="11">
        <v>22.54</v>
      </c>
      <c r="I70" s="11">
        <v>31.04</v>
      </c>
      <c r="J70" s="11">
        <v>50.67</v>
      </c>
      <c r="K70" s="11">
        <v>72.2</v>
      </c>
      <c r="L70" s="11">
        <v>74.05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69"/>
      <c r="C71" s="12" t="s">
        <v>29</v>
      </c>
      <c r="D71" s="13">
        <v>0</v>
      </c>
      <c r="E71" s="13">
        <v>0</v>
      </c>
      <c r="F71" s="13">
        <v>62.75</v>
      </c>
      <c r="G71" s="13">
        <v>61.46</v>
      </c>
      <c r="H71" s="13">
        <v>67.62</v>
      </c>
      <c r="I71" s="13">
        <v>93.12</v>
      </c>
      <c r="J71" s="13">
        <v>152</v>
      </c>
      <c r="K71" s="13">
        <v>216.59</v>
      </c>
      <c r="L71" s="13">
        <v>222.14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67" t="s">
        <v>59</v>
      </c>
      <c r="C72" s="7" t="s">
        <v>26</v>
      </c>
      <c r="D72" s="8">
        <v>0</v>
      </c>
      <c r="E72" s="8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120.75</v>
      </c>
      <c r="S72" s="15">
        <v>128.6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6">
        <v>0</v>
      </c>
      <c r="AA72" s="17">
        <v>0</v>
      </c>
    </row>
    <row r="73" spans="1:27" x14ac:dyDescent="0.25">
      <c r="B73" s="68"/>
      <c r="C73" s="10" t="s">
        <v>27</v>
      </c>
      <c r="D73" s="11">
        <v>18.492722063037249</v>
      </c>
      <c r="E73" s="11">
        <v>17.922237784002498</v>
      </c>
      <c r="F73" s="11">
        <v>19.080444091990483</v>
      </c>
      <c r="G73" s="11">
        <v>0</v>
      </c>
      <c r="H73" s="11">
        <v>0</v>
      </c>
      <c r="I73" s="11">
        <v>0</v>
      </c>
      <c r="J73" s="11">
        <v>18.37</v>
      </c>
      <c r="K73" s="11">
        <v>24.22</v>
      </c>
      <c r="L73" s="11">
        <v>0</v>
      </c>
      <c r="M73" s="11">
        <v>47.81</v>
      </c>
      <c r="N73" s="11">
        <v>44.05</v>
      </c>
      <c r="O73" s="11">
        <v>44.29</v>
      </c>
      <c r="P73" s="11">
        <v>44.37</v>
      </c>
      <c r="Q73" s="11">
        <v>39.5</v>
      </c>
      <c r="R73" s="11">
        <v>0</v>
      </c>
      <c r="S73" s="11">
        <v>0</v>
      </c>
      <c r="T73" s="11">
        <v>48.03</v>
      </c>
      <c r="U73" s="11">
        <v>46.48</v>
      </c>
      <c r="V73" s="11">
        <v>40.990000000000009</v>
      </c>
      <c r="W73" s="11">
        <v>38.72</v>
      </c>
      <c r="X73" s="11">
        <v>25.826828929068149</v>
      </c>
      <c r="Y73" s="11">
        <v>17.52</v>
      </c>
      <c r="Z73" s="11">
        <v>17.006600000000002</v>
      </c>
      <c r="AA73" s="9">
        <v>15.016599999999999</v>
      </c>
    </row>
    <row r="74" spans="1:27" x14ac:dyDescent="0.25">
      <c r="B74" s="68"/>
      <c r="C74" s="10" t="s">
        <v>28</v>
      </c>
      <c r="D74" s="11">
        <v>0</v>
      </c>
      <c r="E74" s="11">
        <v>0</v>
      </c>
      <c r="F74" s="11">
        <v>0</v>
      </c>
      <c r="G74" s="11">
        <v>23.44</v>
      </c>
      <c r="H74" s="11">
        <v>23.75</v>
      </c>
      <c r="I74" s="11">
        <v>26</v>
      </c>
      <c r="J74" s="11">
        <v>0</v>
      </c>
      <c r="K74" s="11">
        <v>0</v>
      </c>
      <c r="L74" s="11">
        <v>48.71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69"/>
      <c r="C75" s="12" t="s">
        <v>29</v>
      </c>
      <c r="D75" s="13">
        <v>0</v>
      </c>
      <c r="E75" s="13">
        <v>0</v>
      </c>
      <c r="F75" s="13">
        <v>0</v>
      </c>
      <c r="G75" s="13">
        <v>70.319999999999993</v>
      </c>
      <c r="H75" s="13">
        <v>71.239999999999995</v>
      </c>
      <c r="I75" s="13">
        <v>78</v>
      </c>
      <c r="J75" s="13">
        <v>0</v>
      </c>
      <c r="K75" s="13">
        <v>0</v>
      </c>
      <c r="L75" s="13">
        <v>146.12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67" t="s">
        <v>60</v>
      </c>
      <c r="C76" s="7" t="s">
        <v>26</v>
      </c>
      <c r="D76" s="8">
        <v>76.349999999999994</v>
      </c>
      <c r="E76" s="8">
        <v>66.08</v>
      </c>
      <c r="F76" s="15">
        <v>59.579999999999991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96.079999999999984</v>
      </c>
      <c r="O76" s="15">
        <v>98.07</v>
      </c>
      <c r="P76" s="15">
        <v>97.62</v>
      </c>
      <c r="Q76" s="15">
        <v>92.22</v>
      </c>
      <c r="R76" s="15">
        <v>92.120259917920649</v>
      </c>
      <c r="S76" s="15">
        <v>93.635562310030394</v>
      </c>
      <c r="T76" s="15">
        <v>108.01025121859767</v>
      </c>
      <c r="U76" s="15">
        <v>87.825000000000003</v>
      </c>
      <c r="V76" s="15">
        <v>80.564999999999998</v>
      </c>
      <c r="W76" s="15">
        <v>0</v>
      </c>
      <c r="X76" s="15">
        <v>0</v>
      </c>
      <c r="Y76" s="15">
        <v>0</v>
      </c>
      <c r="Z76" s="16">
        <v>0</v>
      </c>
      <c r="AA76" s="17">
        <v>0</v>
      </c>
    </row>
    <row r="77" spans="1:27" x14ac:dyDescent="0.25">
      <c r="B77" s="68"/>
      <c r="C77" s="10" t="s">
        <v>27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13.19</v>
      </c>
      <c r="K77" s="11">
        <v>15.31</v>
      </c>
      <c r="L77" s="11">
        <v>0</v>
      </c>
      <c r="M77" s="11">
        <v>32.01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26.104293537787516</v>
      </c>
      <c r="X77" s="11">
        <v>29.180000000000003</v>
      </c>
      <c r="Y77" s="11">
        <v>25.48</v>
      </c>
      <c r="Z77" s="11">
        <v>23.51</v>
      </c>
      <c r="AA77" s="9">
        <v>21.59</v>
      </c>
    </row>
    <row r="78" spans="1:27" x14ac:dyDescent="0.25">
      <c r="B78" s="68"/>
      <c r="C78" s="10" t="s">
        <v>28</v>
      </c>
      <c r="D78" s="11">
        <v>0</v>
      </c>
      <c r="E78" s="11">
        <v>0</v>
      </c>
      <c r="F78" s="11">
        <v>0</v>
      </c>
      <c r="G78" s="11">
        <v>17.690000000000001</v>
      </c>
      <c r="H78" s="11">
        <v>17.89</v>
      </c>
      <c r="I78" s="11">
        <v>20.34</v>
      </c>
      <c r="J78" s="11">
        <v>0</v>
      </c>
      <c r="K78" s="11">
        <v>0</v>
      </c>
      <c r="L78" s="11">
        <v>28.09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69"/>
      <c r="C79" s="12" t="s">
        <v>29</v>
      </c>
      <c r="D79" s="13">
        <v>0</v>
      </c>
      <c r="E79" s="13">
        <v>0</v>
      </c>
      <c r="F79" s="13">
        <v>0</v>
      </c>
      <c r="G79" s="13">
        <v>53.07</v>
      </c>
      <c r="H79" s="13">
        <v>53.67</v>
      </c>
      <c r="I79" s="13">
        <v>61.01</v>
      </c>
      <c r="J79" s="13">
        <v>0</v>
      </c>
      <c r="K79" s="13">
        <v>0</v>
      </c>
      <c r="L79" s="13">
        <v>84.26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67" t="s">
        <v>61</v>
      </c>
      <c r="C80" s="7" t="s">
        <v>26</v>
      </c>
      <c r="D80" s="8">
        <v>72.595454545454558</v>
      </c>
      <c r="E80" s="8">
        <v>63.447836100696307</v>
      </c>
      <c r="F80" s="15">
        <v>55.245000000000005</v>
      </c>
      <c r="G80" s="15">
        <v>45.135000000000005</v>
      </c>
      <c r="H80" s="15">
        <v>0</v>
      </c>
      <c r="I80" s="15">
        <v>0</v>
      </c>
      <c r="J80" s="15">
        <v>0</v>
      </c>
      <c r="K80" s="15">
        <v>67.59</v>
      </c>
      <c r="L80" s="15">
        <v>0</v>
      </c>
      <c r="M80" s="15">
        <v>78.08</v>
      </c>
      <c r="N80" s="15">
        <v>79.5</v>
      </c>
      <c r="O80" s="15">
        <v>79.059428212378265</v>
      </c>
      <c r="P80" s="15">
        <v>74.782781623662672</v>
      </c>
      <c r="Q80" s="15">
        <v>69.429179292929291</v>
      </c>
      <c r="R80" s="15">
        <v>68.56625507971242</v>
      </c>
      <c r="S80" s="15">
        <v>70.306387832699613</v>
      </c>
      <c r="T80" s="15">
        <v>85.641106941838657</v>
      </c>
      <c r="U80" s="15">
        <v>84.248681318681335</v>
      </c>
      <c r="V80" s="15">
        <v>84.942376485303313</v>
      </c>
      <c r="W80" s="15">
        <v>80.057720403022671</v>
      </c>
      <c r="X80" s="15">
        <v>77.010037593984961</v>
      </c>
      <c r="Y80" s="15">
        <v>73.421372912801488</v>
      </c>
      <c r="Z80" s="16">
        <v>72.230497448979591</v>
      </c>
      <c r="AA80" s="17">
        <v>65.101493212669681</v>
      </c>
    </row>
    <row r="81" spans="1:27" x14ac:dyDescent="0.25">
      <c r="B81" s="68"/>
      <c r="C81" s="10" t="s">
        <v>27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13.205000000000002</v>
      </c>
      <c r="K81" s="11">
        <v>0</v>
      </c>
      <c r="L81" s="11">
        <v>22.85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68"/>
      <c r="C82" s="10" t="s">
        <v>28</v>
      </c>
      <c r="D82" s="11">
        <v>0</v>
      </c>
      <c r="E82" s="11">
        <v>0</v>
      </c>
      <c r="F82" s="11">
        <v>0</v>
      </c>
      <c r="G82" s="11">
        <v>0</v>
      </c>
      <c r="H82" s="11">
        <v>18.190000000000001</v>
      </c>
      <c r="I82" s="11">
        <v>19.190000000000001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69"/>
      <c r="C83" s="12" t="s">
        <v>29</v>
      </c>
      <c r="D83" s="13">
        <v>0</v>
      </c>
      <c r="E83" s="13">
        <v>0</v>
      </c>
      <c r="F83" s="13">
        <v>0</v>
      </c>
      <c r="G83" s="13">
        <v>0</v>
      </c>
      <c r="H83" s="13">
        <v>54.56</v>
      </c>
      <c r="I83" s="13">
        <v>57.56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67" t="s">
        <v>62</v>
      </c>
      <c r="C84" s="7" t="s">
        <v>26</v>
      </c>
      <c r="D84" s="8">
        <v>52.846628352490413</v>
      </c>
      <c r="E84" s="8">
        <v>47.694533965244858</v>
      </c>
      <c r="F84" s="15">
        <v>43.465642783681865</v>
      </c>
      <c r="G84" s="15">
        <v>38.049999999999997</v>
      </c>
      <c r="H84" s="15">
        <v>40.65</v>
      </c>
      <c r="I84" s="15">
        <v>53.11999999999999</v>
      </c>
      <c r="J84" s="15">
        <v>69.02</v>
      </c>
      <c r="K84" s="15">
        <v>93.21</v>
      </c>
      <c r="L84" s="15">
        <v>111.1</v>
      </c>
      <c r="M84" s="15">
        <v>117.67274932614555</v>
      </c>
      <c r="N84" s="15">
        <v>125.86056137898903</v>
      </c>
      <c r="O84" s="15">
        <v>0</v>
      </c>
      <c r="P84" s="15">
        <v>0</v>
      </c>
      <c r="Q84" s="15">
        <v>0</v>
      </c>
      <c r="R84" s="15">
        <v>126.14574999999999</v>
      </c>
      <c r="S84" s="15">
        <v>125.67523809523809</v>
      </c>
      <c r="T84" s="15">
        <v>125.68134427789674</v>
      </c>
      <c r="U84" s="15">
        <v>125.67727445846228</v>
      </c>
      <c r="V84" s="15">
        <v>0</v>
      </c>
      <c r="W84" s="15">
        <v>0</v>
      </c>
      <c r="X84" s="15">
        <v>0</v>
      </c>
      <c r="Y84" s="15">
        <v>75.053475177304961</v>
      </c>
      <c r="Z84" s="16">
        <v>74.099969512195131</v>
      </c>
      <c r="AA84" s="17">
        <v>67.38</v>
      </c>
    </row>
    <row r="85" spans="1:27" x14ac:dyDescent="0.25">
      <c r="B85" s="68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47</v>
      </c>
      <c r="P85" s="11">
        <v>51.260000000000005</v>
      </c>
      <c r="Q85" s="11">
        <v>47.41</v>
      </c>
      <c r="R85" s="11">
        <v>0</v>
      </c>
      <c r="S85" s="11">
        <v>0</v>
      </c>
      <c r="T85" s="11">
        <v>0</v>
      </c>
      <c r="U85" s="11">
        <v>0</v>
      </c>
      <c r="V85" s="11">
        <v>38.479999999999997</v>
      </c>
      <c r="W85" s="11">
        <v>37.75</v>
      </c>
      <c r="X85" s="11">
        <v>33.800000000000004</v>
      </c>
      <c r="Y85" s="11">
        <v>0</v>
      </c>
      <c r="Z85" s="11">
        <v>0</v>
      </c>
      <c r="AA85" s="9">
        <v>0</v>
      </c>
    </row>
    <row r="86" spans="1:27" x14ac:dyDescent="0.25">
      <c r="B86" s="68"/>
      <c r="C86" s="10" t="s">
        <v>28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69"/>
      <c r="C87" s="12" t="s">
        <v>29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67" t="s">
        <v>63</v>
      </c>
      <c r="C88" s="7" t="s">
        <v>26</v>
      </c>
      <c r="D88" s="8">
        <v>67.67</v>
      </c>
      <c r="E88" s="8">
        <v>59.42</v>
      </c>
      <c r="F88" s="15">
        <v>53.06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134.22999999999999</v>
      </c>
      <c r="S88" s="15">
        <v>126.03719533823158</v>
      </c>
      <c r="T88" s="15">
        <v>128.3107248764415</v>
      </c>
      <c r="U88" s="15">
        <v>134.22999999999999</v>
      </c>
      <c r="V88" s="15">
        <v>132.27000000000001</v>
      </c>
      <c r="W88" s="15">
        <v>112.56</v>
      </c>
      <c r="X88" s="15">
        <v>110.43000000000002</v>
      </c>
      <c r="Y88" s="15">
        <v>90.42</v>
      </c>
      <c r="Z88" s="16">
        <v>86.88</v>
      </c>
      <c r="AA88" s="17">
        <v>69.92</v>
      </c>
    </row>
    <row r="89" spans="1:27" x14ac:dyDescent="0.25">
      <c r="B89" s="68"/>
      <c r="C89" s="10" t="s">
        <v>27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47.55</v>
      </c>
      <c r="N89" s="11">
        <v>47.47999999999999</v>
      </c>
      <c r="O89" s="11">
        <v>39.674253347064877</v>
      </c>
      <c r="P89" s="11">
        <v>42.751579961464358</v>
      </c>
      <c r="Q89" s="11">
        <v>30.025000000000002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9">
        <v>0</v>
      </c>
    </row>
    <row r="90" spans="1:27" x14ac:dyDescent="0.25">
      <c r="B90" s="68"/>
      <c r="C90" s="10" t="s">
        <v>28</v>
      </c>
      <c r="D90" s="11">
        <v>0</v>
      </c>
      <c r="E90" s="11">
        <v>0</v>
      </c>
      <c r="F90" s="11">
        <v>0</v>
      </c>
      <c r="G90" s="11">
        <v>17.04</v>
      </c>
      <c r="H90" s="11">
        <v>17.78</v>
      </c>
      <c r="I90" s="11">
        <v>22.53</v>
      </c>
      <c r="J90" s="11">
        <v>26.74</v>
      </c>
      <c r="K90" s="11">
        <v>36</v>
      </c>
      <c r="L90" s="11">
        <v>47.12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69"/>
      <c r="C91" s="12" t="s">
        <v>29</v>
      </c>
      <c r="D91" s="13">
        <v>0</v>
      </c>
      <c r="E91" s="13">
        <v>0</v>
      </c>
      <c r="F91" s="13">
        <v>0</v>
      </c>
      <c r="G91" s="13">
        <v>51.12</v>
      </c>
      <c r="H91" s="13">
        <v>53.33</v>
      </c>
      <c r="I91" s="13">
        <v>67.58</v>
      </c>
      <c r="J91" s="13">
        <v>80.209999999999994</v>
      </c>
      <c r="K91" s="13">
        <v>108</v>
      </c>
      <c r="L91" s="13">
        <v>141.36000000000001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67" t="s">
        <v>64</v>
      </c>
      <c r="C92" s="7" t="s">
        <v>26</v>
      </c>
      <c r="D92" s="8">
        <v>62.247235213204952</v>
      </c>
      <c r="E92" s="8">
        <v>52.948725761772849</v>
      </c>
      <c r="F92" s="15">
        <v>45.714999999999996</v>
      </c>
      <c r="G92" s="15">
        <v>44.375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79.926125804145812</v>
      </c>
      <c r="N92" s="15">
        <v>79.832486631016039</v>
      </c>
      <c r="O92" s="15">
        <v>80.459868421052633</v>
      </c>
      <c r="P92" s="15">
        <v>80.644230006609376</v>
      </c>
      <c r="Q92" s="15">
        <v>78.244483695652164</v>
      </c>
      <c r="R92" s="15">
        <v>75.304999999999993</v>
      </c>
      <c r="S92" s="15">
        <v>81.861534090909103</v>
      </c>
      <c r="T92" s="15">
        <v>117.15239520958085</v>
      </c>
      <c r="U92" s="15">
        <v>100.72456391875747</v>
      </c>
      <c r="V92" s="15">
        <v>84.690655229926151</v>
      </c>
      <c r="W92" s="15">
        <v>81.341990464839085</v>
      </c>
      <c r="X92" s="15">
        <v>72.249434772239439</v>
      </c>
      <c r="Y92" s="15">
        <v>66.142266762109287</v>
      </c>
      <c r="Z92" s="16">
        <v>63.758653158522051</v>
      </c>
      <c r="AA92" s="17">
        <v>55.28267665952891</v>
      </c>
    </row>
    <row r="93" spans="1:27" x14ac:dyDescent="0.25">
      <c r="B93" s="68"/>
      <c r="C93" s="10" t="s">
        <v>27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0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9">
        <v>0</v>
      </c>
    </row>
    <row r="94" spans="1:27" x14ac:dyDescent="0.25">
      <c r="B94" s="68"/>
      <c r="C94" s="10" t="s">
        <v>28</v>
      </c>
      <c r="D94" s="11">
        <v>0</v>
      </c>
      <c r="E94" s="11">
        <v>0</v>
      </c>
      <c r="F94" s="11">
        <v>0</v>
      </c>
      <c r="G94" s="11">
        <v>0</v>
      </c>
      <c r="H94" s="11">
        <v>17.989999999999998</v>
      </c>
      <c r="I94" s="11">
        <v>22.97</v>
      </c>
      <c r="J94" s="11">
        <v>25.58</v>
      </c>
      <c r="K94" s="11">
        <v>28.2</v>
      </c>
      <c r="L94" s="11">
        <v>30.52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69"/>
      <c r="C95" s="12" t="s">
        <v>29</v>
      </c>
      <c r="D95" s="13">
        <v>0</v>
      </c>
      <c r="E95" s="13">
        <v>0</v>
      </c>
      <c r="F95" s="13">
        <v>0</v>
      </c>
      <c r="G95" s="13">
        <v>0</v>
      </c>
      <c r="H95" s="13">
        <v>53.97</v>
      </c>
      <c r="I95" s="13">
        <v>68.900000000000006</v>
      </c>
      <c r="J95" s="13">
        <v>76.739999999999995</v>
      </c>
      <c r="K95" s="13">
        <v>84.59</v>
      </c>
      <c r="L95" s="13">
        <v>91.56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67" t="s">
        <v>65</v>
      </c>
      <c r="C96" s="7" t="s">
        <v>26</v>
      </c>
      <c r="D96" s="8">
        <v>47.988463940056199</v>
      </c>
      <c r="E96" s="8">
        <v>42.470779220779221</v>
      </c>
      <c r="F96" s="15">
        <v>27.935000000000002</v>
      </c>
      <c r="G96" s="15">
        <v>23.865000000000002</v>
      </c>
      <c r="H96" s="15">
        <v>26.294999999999998</v>
      </c>
      <c r="I96" s="15">
        <v>39.345000000000006</v>
      </c>
      <c r="J96" s="15">
        <v>51.225000000000001</v>
      </c>
      <c r="K96" s="15">
        <v>58.745000000000005</v>
      </c>
      <c r="L96" s="15">
        <v>60.565000000000012</v>
      </c>
      <c r="M96" s="15">
        <v>62.972236628849267</v>
      </c>
      <c r="N96" s="15">
        <v>62.670979565358415</v>
      </c>
      <c r="O96" s="15">
        <v>62.455374592833884</v>
      </c>
      <c r="P96" s="15">
        <v>65.091428571428565</v>
      </c>
      <c r="Q96" s="15">
        <v>62.628410661401773</v>
      </c>
      <c r="R96" s="15">
        <v>62.866241787122199</v>
      </c>
      <c r="S96" s="15">
        <v>63.335413744740535</v>
      </c>
      <c r="T96" s="15">
        <v>67.511682242990659</v>
      </c>
      <c r="U96" s="15">
        <v>67.491518957897185</v>
      </c>
      <c r="V96" s="15">
        <v>63.316148806738418</v>
      </c>
      <c r="W96" s="15">
        <v>60.901393269004473</v>
      </c>
      <c r="X96" s="15">
        <v>54.718193791157113</v>
      </c>
      <c r="Y96" s="15">
        <v>58.46</v>
      </c>
      <c r="Z96" s="16">
        <v>50.624632501685774</v>
      </c>
      <c r="AA96" s="17">
        <v>41.577129329678549</v>
      </c>
    </row>
    <row r="97" spans="1:27" x14ac:dyDescent="0.25">
      <c r="B97" s="68"/>
      <c r="C97" s="10" t="s">
        <v>27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9">
        <v>0</v>
      </c>
    </row>
    <row r="98" spans="1:27" x14ac:dyDescent="0.25">
      <c r="B98" s="68"/>
      <c r="C98" s="10" t="s">
        <v>28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 x14ac:dyDescent="0.25">
      <c r="B99" s="69"/>
      <c r="C99" s="12" t="s">
        <v>29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67" t="s">
        <v>66</v>
      </c>
      <c r="C100" s="7" t="s">
        <v>26</v>
      </c>
      <c r="D100" s="8">
        <v>38.887103150092649</v>
      </c>
      <c r="E100" s="8">
        <v>32.354282939462607</v>
      </c>
      <c r="F100" s="15">
        <v>26.685000000000002</v>
      </c>
      <c r="G100" s="15">
        <v>24.274999999999999</v>
      </c>
      <c r="H100" s="15">
        <v>24.275000000000002</v>
      </c>
      <c r="I100" s="15">
        <v>0</v>
      </c>
      <c r="J100" s="15">
        <v>0</v>
      </c>
      <c r="K100" s="15">
        <v>0</v>
      </c>
      <c r="L100" s="15">
        <v>0</v>
      </c>
      <c r="M100" s="15">
        <v>50.3</v>
      </c>
      <c r="N100" s="15">
        <v>53.209999999999994</v>
      </c>
      <c r="O100" s="15">
        <v>50.016186252771618</v>
      </c>
      <c r="P100" s="15">
        <v>49.930189649630343</v>
      </c>
      <c r="Q100" s="15">
        <v>45.024999999999999</v>
      </c>
      <c r="R100" s="15">
        <v>44.48040567951319</v>
      </c>
      <c r="S100" s="15">
        <v>44.154999999999994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6">
        <v>0</v>
      </c>
      <c r="AA100" s="17">
        <v>0</v>
      </c>
    </row>
    <row r="101" spans="1:27" x14ac:dyDescent="0.25">
      <c r="B101" s="68"/>
      <c r="C101" s="10" t="s">
        <v>27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0</v>
      </c>
      <c r="S101" s="11">
        <v>0</v>
      </c>
      <c r="T101" s="11">
        <v>19.850000000000001</v>
      </c>
      <c r="U101" s="11">
        <v>21.690000000000005</v>
      </c>
      <c r="V101" s="11">
        <v>21.69</v>
      </c>
      <c r="W101" s="11">
        <v>23.43</v>
      </c>
      <c r="X101" s="11">
        <v>23.340000000000003</v>
      </c>
      <c r="Y101" s="11">
        <v>22.5</v>
      </c>
      <c r="Z101" s="11">
        <v>21.5</v>
      </c>
      <c r="AA101" s="9">
        <v>19.850000000000001</v>
      </c>
    </row>
    <row r="102" spans="1:27" x14ac:dyDescent="0.25">
      <c r="B102" s="68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10.43</v>
      </c>
      <c r="J102" s="11">
        <v>11.6</v>
      </c>
      <c r="K102" s="11">
        <v>13.15</v>
      </c>
      <c r="L102" s="11">
        <v>14.87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69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31.29</v>
      </c>
      <c r="J103" s="13">
        <v>34.799999999999997</v>
      </c>
      <c r="K103" s="13">
        <v>39.450000000000003</v>
      </c>
      <c r="L103" s="13">
        <v>44.6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67" t="s">
        <v>67</v>
      </c>
      <c r="C104" s="7" t="s">
        <v>26</v>
      </c>
      <c r="D104" s="8">
        <v>50.91</v>
      </c>
      <c r="E104" s="8">
        <v>43.5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0</v>
      </c>
      <c r="Z104" s="16">
        <v>0</v>
      </c>
      <c r="AA104" s="17">
        <v>0</v>
      </c>
    </row>
    <row r="105" spans="1:27" x14ac:dyDescent="0.25">
      <c r="B105" s="68"/>
      <c r="C105" s="10" t="s">
        <v>27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11.95</v>
      </c>
      <c r="K105" s="11">
        <v>11.95</v>
      </c>
      <c r="L105" s="11">
        <v>11.947857142857142</v>
      </c>
      <c r="M105" s="11">
        <v>13.449773242630386</v>
      </c>
      <c r="N105" s="11">
        <v>13.744899536321485</v>
      </c>
      <c r="O105" s="11">
        <v>12.857302500553221</v>
      </c>
      <c r="P105" s="11">
        <v>13.116567227786065</v>
      </c>
      <c r="Q105" s="11">
        <v>13.35328947368421</v>
      </c>
      <c r="R105" s="11">
        <v>19.850000000000001</v>
      </c>
      <c r="S105" s="11">
        <v>19.850000000000001</v>
      </c>
      <c r="T105" s="11">
        <v>22.53</v>
      </c>
      <c r="U105" s="11">
        <v>17.10764098326792</v>
      </c>
      <c r="V105" s="11">
        <v>17.810128232079041</v>
      </c>
      <c r="W105" s="11">
        <v>17.80972251075827</v>
      </c>
      <c r="X105" s="11">
        <v>15.709887759745182</v>
      </c>
      <c r="Y105" s="11">
        <v>13.937106630003054</v>
      </c>
      <c r="Z105" s="11">
        <v>13.031630191280373</v>
      </c>
      <c r="AA105" s="9">
        <v>14.10200118588793</v>
      </c>
    </row>
    <row r="106" spans="1:27" x14ac:dyDescent="0.25">
      <c r="B106" s="68"/>
      <c r="C106" s="10" t="s">
        <v>28</v>
      </c>
      <c r="D106" s="11">
        <v>0</v>
      </c>
      <c r="E106" s="11">
        <v>0</v>
      </c>
      <c r="F106" s="11">
        <v>12.73</v>
      </c>
      <c r="G106" s="11">
        <v>9.07</v>
      </c>
      <c r="H106" s="11">
        <v>8.6999999999999993</v>
      </c>
      <c r="I106" s="11">
        <v>9.82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69"/>
      <c r="C107" s="12" t="s">
        <v>29</v>
      </c>
      <c r="D107" s="13">
        <v>0</v>
      </c>
      <c r="E107" s="13">
        <v>0</v>
      </c>
      <c r="F107" s="13">
        <v>38.19</v>
      </c>
      <c r="G107" s="13">
        <v>27.2</v>
      </c>
      <c r="H107" s="13">
        <v>26.09</v>
      </c>
      <c r="I107" s="13">
        <v>29.46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67" t="s">
        <v>68</v>
      </c>
      <c r="C108" s="7" t="s">
        <v>26</v>
      </c>
      <c r="D108" s="8">
        <v>0</v>
      </c>
      <c r="E108" s="8">
        <v>24.66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60.870492505353319</v>
      </c>
      <c r="O108" s="15">
        <v>60.433485401459848</v>
      </c>
      <c r="P108" s="15">
        <v>62.723976315190157</v>
      </c>
      <c r="Q108" s="15">
        <v>60.761326669695592</v>
      </c>
      <c r="R108" s="15">
        <v>60.499387338325391</v>
      </c>
      <c r="S108" s="15">
        <v>52.149545454545454</v>
      </c>
      <c r="T108" s="15">
        <v>62.061453297523123</v>
      </c>
      <c r="U108" s="15">
        <v>61.945665256229439</v>
      </c>
      <c r="V108" s="15">
        <v>60.945560871876665</v>
      </c>
      <c r="W108" s="15">
        <v>63.140538865045308</v>
      </c>
      <c r="X108" s="15">
        <v>58.054159492523787</v>
      </c>
      <c r="Y108" s="15">
        <v>56.678623518687324</v>
      </c>
      <c r="Z108" s="16">
        <v>46.790246833387464</v>
      </c>
      <c r="AA108" s="17">
        <v>31.456623376623369</v>
      </c>
    </row>
    <row r="109" spans="1:27" x14ac:dyDescent="0.25">
      <c r="B109" s="68"/>
      <c r="C109" s="10" t="s">
        <v>27</v>
      </c>
      <c r="D109" s="11">
        <v>11.936521739130432</v>
      </c>
      <c r="E109" s="11">
        <v>0</v>
      </c>
      <c r="F109" s="11">
        <v>0</v>
      </c>
      <c r="G109" s="11">
        <v>11.934999999999999</v>
      </c>
      <c r="H109" s="11">
        <v>11.934999999999999</v>
      </c>
      <c r="I109" s="11">
        <v>11.934999999999999</v>
      </c>
      <c r="J109" s="11">
        <v>11.934999999999999</v>
      </c>
      <c r="K109" s="11">
        <v>11.95</v>
      </c>
      <c r="L109" s="11">
        <v>11.95</v>
      </c>
      <c r="M109" s="11">
        <v>12.01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 x14ac:dyDescent="0.25">
      <c r="B110" s="68"/>
      <c r="C110" s="10" t="s">
        <v>28</v>
      </c>
      <c r="D110" s="11">
        <v>0</v>
      </c>
      <c r="E110" s="11">
        <v>0</v>
      </c>
      <c r="F110" s="11">
        <v>6.83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69"/>
      <c r="C111" s="12" t="s">
        <v>29</v>
      </c>
      <c r="D111" s="13">
        <v>0</v>
      </c>
      <c r="E111" s="13">
        <v>0</v>
      </c>
      <c r="F111" s="13">
        <v>20.48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67" t="s">
        <v>69</v>
      </c>
      <c r="C112" s="7" t="s">
        <v>26</v>
      </c>
      <c r="D112" s="8">
        <v>20.28</v>
      </c>
      <c r="E112" s="8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38.479999999999997</v>
      </c>
      <c r="K112" s="15">
        <v>49.69</v>
      </c>
      <c r="L112" s="15">
        <v>0</v>
      </c>
      <c r="M112" s="15">
        <v>0</v>
      </c>
      <c r="N112" s="15">
        <v>62.92</v>
      </c>
      <c r="O112" s="15">
        <v>64.383085517834132</v>
      </c>
      <c r="P112" s="15">
        <v>63.38000000000001</v>
      </c>
      <c r="Q112" s="15">
        <v>0</v>
      </c>
      <c r="R112" s="15">
        <v>0</v>
      </c>
      <c r="S112" s="15">
        <v>0</v>
      </c>
      <c r="T112" s="15">
        <v>0</v>
      </c>
      <c r="U112" s="15">
        <v>83.18</v>
      </c>
      <c r="V112" s="15">
        <v>0</v>
      </c>
      <c r="W112" s="15">
        <v>0</v>
      </c>
      <c r="X112" s="15">
        <v>0</v>
      </c>
      <c r="Y112" s="15">
        <v>0</v>
      </c>
      <c r="Z112" s="16">
        <v>0</v>
      </c>
      <c r="AA112" s="17">
        <v>0</v>
      </c>
    </row>
    <row r="113" spans="1:27" x14ac:dyDescent="0.25">
      <c r="B113" s="68"/>
      <c r="C113" s="10" t="s">
        <v>27</v>
      </c>
      <c r="D113" s="11">
        <v>0</v>
      </c>
      <c r="E113" s="11">
        <v>13.564285714285717</v>
      </c>
      <c r="F113" s="11">
        <v>19.850000000000001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v>19.352748735244525</v>
      </c>
      <c r="R113" s="11">
        <v>24.570000000000004</v>
      </c>
      <c r="S113" s="11">
        <v>25.140000000000004</v>
      </c>
      <c r="T113" s="11">
        <v>26.02</v>
      </c>
      <c r="U113" s="11">
        <v>0</v>
      </c>
      <c r="V113" s="11">
        <v>20.476910250122607</v>
      </c>
      <c r="W113" s="11">
        <v>18.280988002822863</v>
      </c>
      <c r="X113" s="11">
        <v>21.604576116681859</v>
      </c>
      <c r="Y113" s="11">
        <v>19.314741411853529</v>
      </c>
      <c r="Z113" s="11">
        <v>21.06</v>
      </c>
      <c r="AA113" s="9">
        <v>19.850000000000001</v>
      </c>
    </row>
    <row r="114" spans="1:27" x14ac:dyDescent="0.25">
      <c r="B114" s="68"/>
      <c r="C114" s="10" t="s">
        <v>28</v>
      </c>
      <c r="D114" s="11">
        <v>0</v>
      </c>
      <c r="E114" s="11">
        <v>0</v>
      </c>
      <c r="F114" s="11">
        <v>0</v>
      </c>
      <c r="G114" s="11">
        <v>1.54</v>
      </c>
      <c r="H114" s="11">
        <v>4.1100000000000003</v>
      </c>
      <c r="I114" s="11">
        <v>7.11</v>
      </c>
      <c r="J114" s="11">
        <v>0</v>
      </c>
      <c r="K114" s="11">
        <v>0</v>
      </c>
      <c r="L114" s="11">
        <v>21.86</v>
      </c>
      <c r="M114" s="11">
        <v>23.05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69"/>
      <c r="C115" s="12" t="s">
        <v>29</v>
      </c>
      <c r="D115" s="13">
        <v>0</v>
      </c>
      <c r="E115" s="13">
        <v>0</v>
      </c>
      <c r="F115" s="13">
        <v>0</v>
      </c>
      <c r="G115" s="13">
        <v>4.6100000000000003</v>
      </c>
      <c r="H115" s="13">
        <v>12.32</v>
      </c>
      <c r="I115" s="13">
        <v>21.32</v>
      </c>
      <c r="J115" s="13">
        <v>0</v>
      </c>
      <c r="K115" s="13">
        <v>0</v>
      </c>
      <c r="L115" s="13">
        <v>65.58</v>
      </c>
      <c r="M115" s="13">
        <v>69.150000000000006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67" t="s">
        <v>70</v>
      </c>
      <c r="C116" s="7" t="s">
        <v>26</v>
      </c>
      <c r="D116" s="8">
        <v>53.400000000000006</v>
      </c>
      <c r="E116" s="8">
        <v>0</v>
      </c>
      <c r="F116" s="15">
        <v>44.76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6">
        <v>0</v>
      </c>
      <c r="AA116" s="17">
        <v>0</v>
      </c>
    </row>
    <row r="117" spans="1:27" x14ac:dyDescent="0.25">
      <c r="B117" s="68"/>
      <c r="C117" s="10" t="s">
        <v>27</v>
      </c>
      <c r="D117" s="11">
        <v>0</v>
      </c>
      <c r="E117" s="11">
        <v>11.929999999999998</v>
      </c>
      <c r="F117" s="11">
        <v>0</v>
      </c>
      <c r="G117" s="11">
        <v>0</v>
      </c>
      <c r="H117" s="11">
        <v>0</v>
      </c>
      <c r="I117" s="11">
        <v>0</v>
      </c>
      <c r="J117" s="11">
        <v>15.189348764221263</v>
      </c>
      <c r="K117" s="11">
        <v>18.228300037693177</v>
      </c>
      <c r="L117" s="11">
        <v>0</v>
      </c>
      <c r="M117" s="11">
        <v>0</v>
      </c>
      <c r="N117" s="11">
        <v>15.092307692307692</v>
      </c>
      <c r="O117" s="11">
        <v>14.852500000000001</v>
      </c>
      <c r="P117" s="11">
        <v>14.872499999999999</v>
      </c>
      <c r="Q117" s="11">
        <v>18.626359700905155</v>
      </c>
      <c r="R117" s="11">
        <v>18.278768430182133</v>
      </c>
      <c r="S117" s="11">
        <v>15.244000000000002</v>
      </c>
      <c r="T117" s="11">
        <v>15.944999999999999</v>
      </c>
      <c r="U117" s="11">
        <v>18.671216730038022</v>
      </c>
      <c r="V117" s="11">
        <v>20.68906105695228</v>
      </c>
      <c r="W117" s="11">
        <v>25.060000000000002</v>
      </c>
      <c r="X117" s="11">
        <v>23.22</v>
      </c>
      <c r="Y117" s="11">
        <v>16.883642930856553</v>
      </c>
      <c r="Z117" s="11">
        <v>19.97</v>
      </c>
      <c r="AA117" s="9">
        <v>19.849999999999998</v>
      </c>
    </row>
    <row r="118" spans="1:27" x14ac:dyDescent="0.25">
      <c r="B118" s="68"/>
      <c r="C118" s="10" t="s">
        <v>28</v>
      </c>
      <c r="D118" s="11">
        <v>0</v>
      </c>
      <c r="E118" s="11">
        <v>0</v>
      </c>
      <c r="F118" s="11">
        <v>0</v>
      </c>
      <c r="G118" s="11">
        <v>11.22</v>
      </c>
      <c r="H118" s="11">
        <v>13.58</v>
      </c>
      <c r="I118" s="11">
        <v>16.260000000000002</v>
      </c>
      <c r="J118" s="11">
        <v>0</v>
      </c>
      <c r="K118" s="11">
        <v>0</v>
      </c>
      <c r="L118" s="11">
        <v>25.25</v>
      </c>
      <c r="M118" s="11">
        <v>25.05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69"/>
      <c r="C119" s="12" t="s">
        <v>29</v>
      </c>
      <c r="D119" s="13">
        <v>0</v>
      </c>
      <c r="E119" s="13">
        <v>0</v>
      </c>
      <c r="F119" s="13">
        <v>0</v>
      </c>
      <c r="G119" s="13">
        <v>33.659999999999997</v>
      </c>
      <c r="H119" s="13">
        <v>40.729999999999997</v>
      </c>
      <c r="I119" s="13">
        <v>48.78</v>
      </c>
      <c r="J119" s="13">
        <v>0</v>
      </c>
      <c r="K119" s="13">
        <v>0</v>
      </c>
      <c r="L119" s="13">
        <v>75.75</v>
      </c>
      <c r="M119" s="13">
        <v>75.150000000000006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67" t="s">
        <v>71</v>
      </c>
      <c r="C120" s="7" t="s">
        <v>26</v>
      </c>
      <c r="D120" s="8">
        <v>48.449999999999996</v>
      </c>
      <c r="E120" s="8">
        <v>44.55</v>
      </c>
      <c r="F120" s="15">
        <v>43.19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60.718426073131958</v>
      </c>
      <c r="AA120" s="17">
        <v>49.604829545454557</v>
      </c>
    </row>
    <row r="121" spans="1:27" x14ac:dyDescent="0.25">
      <c r="B121" s="68"/>
      <c r="C121" s="10" t="s">
        <v>27</v>
      </c>
      <c r="D121" s="11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19.850000000000001</v>
      </c>
      <c r="K121" s="11">
        <v>22.03</v>
      </c>
      <c r="L121" s="11">
        <v>0</v>
      </c>
      <c r="M121" s="11">
        <v>0</v>
      </c>
      <c r="N121" s="11">
        <v>14.75235294117647</v>
      </c>
      <c r="O121" s="11">
        <v>14.8025</v>
      </c>
      <c r="P121" s="11">
        <v>14.922500000000003</v>
      </c>
      <c r="Q121" s="11">
        <v>14.723333333333334</v>
      </c>
      <c r="R121" s="11">
        <v>17.886387298282145</v>
      </c>
      <c r="S121" s="11">
        <v>15.618</v>
      </c>
      <c r="T121" s="11">
        <v>21.154261908769566</v>
      </c>
      <c r="U121" s="11">
        <v>21.288582677165355</v>
      </c>
      <c r="V121" s="11">
        <v>20.63913199426112</v>
      </c>
      <c r="W121" s="11">
        <v>23.761330685203571</v>
      </c>
      <c r="X121" s="11">
        <v>24.53</v>
      </c>
      <c r="Y121" s="11">
        <v>22.63</v>
      </c>
      <c r="Z121" s="11">
        <v>0</v>
      </c>
      <c r="AA121" s="9">
        <v>0</v>
      </c>
    </row>
    <row r="122" spans="1:27" x14ac:dyDescent="0.25">
      <c r="B122" s="68"/>
      <c r="C122" s="10" t="s">
        <v>28</v>
      </c>
      <c r="D122" s="11">
        <v>0</v>
      </c>
      <c r="E122" s="11">
        <v>0</v>
      </c>
      <c r="F122" s="11">
        <v>0</v>
      </c>
      <c r="G122" s="11">
        <v>13.88</v>
      </c>
      <c r="H122" s="11">
        <v>14</v>
      </c>
      <c r="I122" s="11">
        <v>15.9</v>
      </c>
      <c r="J122" s="11">
        <v>0</v>
      </c>
      <c r="K122" s="11">
        <v>0</v>
      </c>
      <c r="L122" s="11">
        <v>24.38</v>
      </c>
      <c r="M122" s="11">
        <v>25.07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x14ac:dyDescent="0.25">
      <c r="B123" s="69"/>
      <c r="C123" s="12" t="s">
        <v>29</v>
      </c>
      <c r="D123" s="13">
        <v>0</v>
      </c>
      <c r="E123" s="13">
        <v>0</v>
      </c>
      <c r="F123" s="13">
        <v>0</v>
      </c>
      <c r="G123" s="13">
        <v>41.63</v>
      </c>
      <c r="H123" s="13">
        <v>42</v>
      </c>
      <c r="I123" s="13">
        <v>47.69</v>
      </c>
      <c r="J123" s="13">
        <v>0</v>
      </c>
      <c r="K123" s="13">
        <v>0</v>
      </c>
      <c r="L123" s="13">
        <v>73.13</v>
      </c>
      <c r="M123" s="13">
        <v>75.2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6"/>
      <c r="B124" s="67" t="s">
        <v>72</v>
      </c>
      <c r="C124" s="18" t="s">
        <v>26</v>
      </c>
      <c r="D124" s="8">
        <v>51.038088518280951</v>
      </c>
      <c r="E124" s="8">
        <v>44.135000000000005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76.849999999999994</v>
      </c>
      <c r="S124" s="15">
        <v>79.799999999999983</v>
      </c>
      <c r="T124" s="15">
        <v>83.37</v>
      </c>
      <c r="U124" s="15">
        <v>83.37775767112511</v>
      </c>
      <c r="V124" s="15">
        <v>77.294815396700699</v>
      </c>
      <c r="W124" s="15">
        <v>74.398174077578048</v>
      </c>
      <c r="X124" s="15">
        <v>67.604297156587904</v>
      </c>
      <c r="Y124" s="15">
        <v>0</v>
      </c>
      <c r="Z124" s="16">
        <v>0</v>
      </c>
      <c r="AA124" s="17">
        <v>0</v>
      </c>
    </row>
    <row r="125" spans="1:27" x14ac:dyDescent="0.25">
      <c r="B125" s="68"/>
      <c r="C125" s="10" t="s">
        <v>27</v>
      </c>
      <c r="D125" s="11">
        <v>0</v>
      </c>
      <c r="E125" s="11">
        <v>0</v>
      </c>
      <c r="F125" s="11">
        <v>19.850000000000001</v>
      </c>
      <c r="G125" s="11">
        <v>0</v>
      </c>
      <c r="H125" s="11">
        <v>0</v>
      </c>
      <c r="I125" s="11">
        <v>0</v>
      </c>
      <c r="J125" s="11">
        <v>19.850000000000001</v>
      </c>
      <c r="K125" s="11">
        <v>20.05</v>
      </c>
      <c r="L125" s="11">
        <v>0</v>
      </c>
      <c r="M125" s="11">
        <v>0</v>
      </c>
      <c r="N125" s="11">
        <v>14.842727272727272</v>
      </c>
      <c r="O125" s="11">
        <v>15.102500000000001</v>
      </c>
      <c r="P125" s="11">
        <v>15.3325</v>
      </c>
      <c r="Q125" s="11">
        <v>15.231999999999999</v>
      </c>
      <c r="R125" s="11">
        <v>0</v>
      </c>
      <c r="S125" s="11">
        <v>0</v>
      </c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24.16</v>
      </c>
      <c r="Z125" s="11">
        <v>23.86</v>
      </c>
      <c r="AA125" s="9">
        <v>22.68</v>
      </c>
    </row>
    <row r="126" spans="1:27" x14ac:dyDescent="0.25">
      <c r="B126" s="68"/>
      <c r="C126" s="10" t="s">
        <v>28</v>
      </c>
      <c r="D126" s="11">
        <v>0</v>
      </c>
      <c r="E126" s="11">
        <v>0</v>
      </c>
      <c r="F126" s="11">
        <v>0</v>
      </c>
      <c r="G126" s="11">
        <v>14.96</v>
      </c>
      <c r="H126" s="11">
        <v>15.02</v>
      </c>
      <c r="I126" s="11">
        <v>16.52</v>
      </c>
      <c r="J126" s="11">
        <v>0</v>
      </c>
      <c r="K126" s="11">
        <v>0</v>
      </c>
      <c r="L126" s="11">
        <v>22.8</v>
      </c>
      <c r="M126" s="11">
        <v>24.53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9">
        <v>0</v>
      </c>
    </row>
    <row r="127" spans="1:27" ht="15.75" thickBot="1" x14ac:dyDescent="0.3">
      <c r="B127" s="70"/>
      <c r="C127" s="19" t="s">
        <v>29</v>
      </c>
      <c r="D127" s="20">
        <v>0</v>
      </c>
      <c r="E127" s="20">
        <v>0</v>
      </c>
      <c r="F127" s="20">
        <v>0</v>
      </c>
      <c r="G127" s="20">
        <v>44.88</v>
      </c>
      <c r="H127" s="20">
        <v>45.06</v>
      </c>
      <c r="I127" s="20">
        <v>49.55</v>
      </c>
      <c r="J127" s="20">
        <v>0</v>
      </c>
      <c r="K127" s="20">
        <v>0</v>
      </c>
      <c r="L127" s="20">
        <v>68.400000000000006</v>
      </c>
      <c r="M127" s="20">
        <v>73.59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1">
        <v>0</v>
      </c>
    </row>
    <row r="128" spans="1:27" ht="15.75" thickTop="1" x14ac:dyDescent="0.25"/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L18" sqref="L18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 x14ac:dyDescent="0.25">
      <c r="A2" s="25" t="str">
        <f>'Angazirana aFRR energija'!B4</f>
        <v>01.12.2020</v>
      </c>
      <c r="B2" s="26" t="s">
        <v>34</v>
      </c>
      <c r="C2" s="26">
        <v>1</v>
      </c>
      <c r="D2" s="27">
        <v>61.694899999999997</v>
      </c>
    </row>
    <row r="3" spans="1:4" ht="15" customHeight="1" x14ac:dyDescent="0.25">
      <c r="A3" s="25" t="str">
        <f>'Angazirana aFRR energija'!B5</f>
        <v>02.12.2020</v>
      </c>
      <c r="B3" s="26" t="s">
        <v>34</v>
      </c>
      <c r="C3" s="26">
        <v>1</v>
      </c>
      <c r="D3" s="27">
        <v>61.694600000000001</v>
      </c>
    </row>
    <row r="4" spans="1:4" ht="15.75" customHeight="1" x14ac:dyDescent="0.25">
      <c r="A4" s="25" t="str">
        <f>'Angazirana aFRR energija'!B6</f>
        <v>03.12.2020</v>
      </c>
      <c r="B4" s="26" t="s">
        <v>34</v>
      </c>
      <c r="C4" s="26">
        <v>1</v>
      </c>
      <c r="D4" s="27">
        <v>61.694600000000001</v>
      </c>
    </row>
    <row r="5" spans="1:4" ht="15" customHeight="1" x14ac:dyDescent="0.25">
      <c r="A5" s="25" t="str">
        <f>'Angazirana aFRR energija'!B7</f>
        <v>04.12.2020</v>
      </c>
      <c r="B5" s="26" t="s">
        <v>34</v>
      </c>
      <c r="C5" s="26">
        <v>1</v>
      </c>
      <c r="D5" s="27">
        <v>61.694600000000001</v>
      </c>
    </row>
    <row r="6" spans="1:4" ht="15" customHeight="1" x14ac:dyDescent="0.25">
      <c r="A6" s="25" t="str">
        <f>'Angazirana aFRR energija'!B8</f>
        <v>05.12.2020</v>
      </c>
      <c r="B6" s="26" t="s">
        <v>34</v>
      </c>
      <c r="C6" s="26">
        <v>1</v>
      </c>
      <c r="D6" s="27">
        <v>61.694600000000001</v>
      </c>
    </row>
    <row r="7" spans="1:4" ht="15" customHeight="1" x14ac:dyDescent="0.25">
      <c r="A7" s="25" t="str">
        <f>'Angazirana aFRR energija'!B9</f>
        <v>06.12.2020</v>
      </c>
      <c r="B7" s="26" t="s">
        <v>34</v>
      </c>
      <c r="C7" s="26">
        <v>1</v>
      </c>
      <c r="D7" s="27">
        <v>61.694600000000001</v>
      </c>
    </row>
    <row r="8" spans="1:4" ht="15.75" customHeight="1" x14ac:dyDescent="0.25">
      <c r="A8" s="25" t="str">
        <f>'Angazirana aFRR energija'!B10</f>
        <v>07.12.2020</v>
      </c>
      <c r="B8" s="26" t="s">
        <v>34</v>
      </c>
      <c r="C8" s="26">
        <v>1</v>
      </c>
      <c r="D8" s="27">
        <v>61.694600000000001</v>
      </c>
    </row>
    <row r="9" spans="1:4" ht="15" customHeight="1" x14ac:dyDescent="0.25">
      <c r="A9" s="25" t="str">
        <f>'Angazirana aFRR energija'!B11</f>
        <v>08.12.2020</v>
      </c>
      <c r="B9" s="26" t="s">
        <v>34</v>
      </c>
      <c r="C9" s="26">
        <v>1</v>
      </c>
      <c r="D9" s="27">
        <v>61.694600000000001</v>
      </c>
    </row>
    <row r="10" spans="1:4" ht="15" customHeight="1" x14ac:dyDescent="0.25">
      <c r="A10" s="25" t="str">
        <f>'Angazirana aFRR energija'!B12</f>
        <v>09.12.2020</v>
      </c>
      <c r="B10" s="26" t="s">
        <v>34</v>
      </c>
      <c r="C10" s="26">
        <v>1</v>
      </c>
      <c r="D10" s="27">
        <v>61.694600000000001</v>
      </c>
    </row>
    <row r="11" spans="1:4" ht="15" customHeight="1" x14ac:dyDescent="0.25">
      <c r="A11" s="25" t="str">
        <f>'Angazirana aFRR energija'!B13</f>
        <v>10.12.2020</v>
      </c>
      <c r="B11" s="26" t="s">
        <v>34</v>
      </c>
      <c r="C11" s="26">
        <v>1</v>
      </c>
      <c r="D11" s="27">
        <v>61.694800000000001</v>
      </c>
    </row>
    <row r="12" spans="1:4" ht="15.75" customHeight="1" x14ac:dyDescent="0.25">
      <c r="A12" s="25" t="str">
        <f>'Angazirana aFRR energija'!B14</f>
        <v>11.12.2020</v>
      </c>
      <c r="B12" s="26" t="s">
        <v>34</v>
      </c>
      <c r="C12" s="26">
        <v>1</v>
      </c>
      <c r="D12" s="27">
        <v>61.695</v>
      </c>
    </row>
    <row r="13" spans="1:4" ht="15" customHeight="1" x14ac:dyDescent="0.25">
      <c r="A13" s="25" t="str">
        <f>'Angazirana aFRR energija'!B15</f>
        <v>12.12.2020</v>
      </c>
      <c r="B13" s="26" t="s">
        <v>34</v>
      </c>
      <c r="C13" s="26">
        <v>1</v>
      </c>
      <c r="D13" s="27">
        <v>61.694499999999998</v>
      </c>
    </row>
    <row r="14" spans="1:4" ht="15" customHeight="1" x14ac:dyDescent="0.25">
      <c r="A14" s="25" t="str">
        <f>'Angazirana aFRR energija'!B16</f>
        <v>13.12.2020</v>
      </c>
      <c r="B14" s="26" t="s">
        <v>34</v>
      </c>
      <c r="C14" s="26">
        <v>1</v>
      </c>
      <c r="D14" s="27">
        <v>61.694499999999998</v>
      </c>
    </row>
    <row r="15" spans="1:4" ht="15" customHeight="1" x14ac:dyDescent="0.25">
      <c r="A15" s="25" t="str">
        <f>'Angazirana aFRR energija'!B17</f>
        <v>14.12.2020</v>
      </c>
      <c r="B15" s="26" t="s">
        <v>34</v>
      </c>
      <c r="C15" s="26">
        <v>1</v>
      </c>
      <c r="D15" s="27">
        <v>61.694499999999998</v>
      </c>
    </row>
    <row r="16" spans="1:4" ht="15.75" customHeight="1" x14ac:dyDescent="0.25">
      <c r="A16" s="25" t="str">
        <f>'Angazirana aFRR energija'!B18</f>
        <v>15.12.2020</v>
      </c>
      <c r="B16" s="26" t="s">
        <v>34</v>
      </c>
      <c r="C16" s="26">
        <v>1</v>
      </c>
      <c r="D16" s="27">
        <v>61.694800000000001</v>
      </c>
    </row>
    <row r="17" spans="1:4" ht="15" customHeight="1" x14ac:dyDescent="0.25">
      <c r="A17" s="25" t="str">
        <f>'Angazirana aFRR energija'!B19</f>
        <v>16.12.2020</v>
      </c>
      <c r="B17" s="26" t="s">
        <v>34</v>
      </c>
      <c r="C17" s="26">
        <v>1</v>
      </c>
      <c r="D17" s="27">
        <v>61.695</v>
      </c>
    </row>
    <row r="18" spans="1:4" ht="15" customHeight="1" x14ac:dyDescent="0.25">
      <c r="A18" s="25" t="str">
        <f>'Angazirana aFRR energija'!B20</f>
        <v>17.12.2020</v>
      </c>
      <c r="B18" s="26" t="s">
        <v>34</v>
      </c>
      <c r="C18" s="26">
        <v>1</v>
      </c>
      <c r="D18" s="27">
        <v>61.694600000000001</v>
      </c>
    </row>
    <row r="19" spans="1:4" ht="15" customHeight="1" x14ac:dyDescent="0.25">
      <c r="A19" s="25" t="str">
        <f>'Angazirana aFRR energija'!B21</f>
        <v>18.12.2020</v>
      </c>
      <c r="B19" s="26" t="s">
        <v>34</v>
      </c>
      <c r="C19" s="26">
        <v>1</v>
      </c>
      <c r="D19" s="27">
        <v>61.694899999999997</v>
      </c>
    </row>
    <row r="20" spans="1:4" ht="15.75" customHeight="1" x14ac:dyDescent="0.25">
      <c r="A20" s="25" t="str">
        <f>'Angazirana aFRR energija'!B22</f>
        <v>19.12.2020</v>
      </c>
      <c r="B20" s="26" t="s">
        <v>34</v>
      </c>
      <c r="C20" s="26">
        <v>1</v>
      </c>
      <c r="D20" s="27">
        <v>61.694899999999997</v>
      </c>
    </row>
    <row r="21" spans="1:4" ht="15" customHeight="1" x14ac:dyDescent="0.25">
      <c r="A21" s="25" t="str">
        <f>'Angazirana aFRR energija'!B23</f>
        <v>20.12.2020</v>
      </c>
      <c r="B21" s="26" t="s">
        <v>34</v>
      </c>
      <c r="C21" s="26">
        <v>1</v>
      </c>
      <c r="D21" s="27">
        <v>61.694899999999997</v>
      </c>
    </row>
    <row r="22" spans="1:4" ht="15.75" customHeight="1" x14ac:dyDescent="0.25">
      <c r="A22" s="25" t="str">
        <f>'Angazirana aFRR energija'!B24</f>
        <v>21.12.2020</v>
      </c>
      <c r="B22" s="26" t="s">
        <v>34</v>
      </c>
      <c r="C22" s="26">
        <v>1</v>
      </c>
      <c r="D22" s="27">
        <v>61.694899999999997</v>
      </c>
    </row>
    <row r="23" spans="1:4" ht="15" customHeight="1" x14ac:dyDescent="0.25">
      <c r="A23" s="25" t="str">
        <f>'Angazirana aFRR energija'!B25</f>
        <v>22.12.2020</v>
      </c>
      <c r="B23" s="26" t="s">
        <v>34</v>
      </c>
      <c r="C23" s="26">
        <v>1</v>
      </c>
      <c r="D23" s="27">
        <v>61.695500000000003</v>
      </c>
    </row>
    <row r="24" spans="1:4" ht="15.75" customHeight="1" x14ac:dyDescent="0.25">
      <c r="A24" s="25" t="str">
        <f>'Angazirana aFRR energija'!B26</f>
        <v>23.12.2020</v>
      </c>
      <c r="B24" s="26" t="s">
        <v>34</v>
      </c>
      <c r="C24" s="26">
        <v>1</v>
      </c>
      <c r="D24" s="27">
        <v>61.695</v>
      </c>
    </row>
    <row r="25" spans="1:4" ht="15" customHeight="1" x14ac:dyDescent="0.25">
      <c r="A25" s="25" t="str">
        <f>'Angazirana aFRR energija'!B27</f>
        <v>24.12.2020</v>
      </c>
      <c r="B25" s="26" t="s">
        <v>34</v>
      </c>
      <c r="C25" s="26">
        <v>1</v>
      </c>
      <c r="D25" s="27">
        <v>61.694800000000001</v>
      </c>
    </row>
    <row r="26" spans="1:4" ht="15" customHeight="1" x14ac:dyDescent="0.25">
      <c r="A26" s="25" t="str">
        <f>'Angazirana aFRR energija'!B28</f>
        <v>25.12.2020</v>
      </c>
      <c r="B26" s="26" t="s">
        <v>34</v>
      </c>
      <c r="C26" s="26">
        <v>1</v>
      </c>
      <c r="D26" s="27">
        <v>61.695</v>
      </c>
    </row>
    <row r="27" spans="1:4" ht="16.5" customHeight="1" x14ac:dyDescent="0.25">
      <c r="A27" s="25" t="str">
        <f>'Angazirana aFRR energija'!B29</f>
        <v>26.12.2020</v>
      </c>
      <c r="B27" s="26" t="s">
        <v>34</v>
      </c>
      <c r="C27" s="26">
        <v>1</v>
      </c>
      <c r="D27" s="27">
        <v>61.695</v>
      </c>
    </row>
    <row r="28" spans="1:4" x14ac:dyDescent="0.25">
      <c r="A28" s="25" t="str">
        <f>'Angazirana aFRR energija'!B30</f>
        <v>27.12.2020</v>
      </c>
      <c r="B28" s="26" t="s">
        <v>34</v>
      </c>
      <c r="C28" s="26">
        <v>1</v>
      </c>
      <c r="D28" s="27">
        <v>61.695</v>
      </c>
    </row>
    <row r="29" spans="1:4" x14ac:dyDescent="0.25">
      <c r="A29" s="25" t="str">
        <f>'Angazirana aFRR energija'!B31</f>
        <v>28.12.2020</v>
      </c>
      <c r="B29" s="26" t="s">
        <v>34</v>
      </c>
      <c r="C29" s="26">
        <v>1</v>
      </c>
      <c r="D29" s="27">
        <v>61.695</v>
      </c>
    </row>
    <row r="30" spans="1:4" x14ac:dyDescent="0.25">
      <c r="A30" s="25" t="str">
        <f>'Angazirana aFRR energija'!B32</f>
        <v>29.12.2020</v>
      </c>
      <c r="B30" s="26" t="s">
        <v>34</v>
      </c>
      <c r="C30" s="26">
        <v>1</v>
      </c>
      <c r="D30" s="27">
        <v>61.693899999999999</v>
      </c>
    </row>
    <row r="31" spans="1:4" x14ac:dyDescent="0.25">
      <c r="A31" s="25" t="str">
        <f>'Angazirana aFRR energija'!B33</f>
        <v>30.12.2020</v>
      </c>
      <c r="B31" s="26" t="s">
        <v>34</v>
      </c>
      <c r="C31" s="26">
        <v>1</v>
      </c>
      <c r="D31" s="27">
        <v>61.695399999999999</v>
      </c>
    </row>
    <row r="32" spans="1:4" x14ac:dyDescent="0.25">
      <c r="A32" s="28" t="str">
        <f>'Angazirana aFRR energija'!B34</f>
        <v>31.12.2020</v>
      </c>
      <c r="B32" s="29" t="s">
        <v>34</v>
      </c>
      <c r="C32" s="29">
        <v>1</v>
      </c>
      <c r="D32" s="30">
        <v>61.694000000000003</v>
      </c>
    </row>
    <row r="35" spans="7:7" x14ac:dyDescent="0.25">
      <c r="G35" s="1" t="s">
        <v>35</v>
      </c>
    </row>
    <row r="131" spans="5:5" x14ac:dyDescent="0.25">
      <c r="E131" s="3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8"/>
  <sheetViews>
    <sheetView topLeftCell="A61" zoomScale="55" zoomScaleNormal="55" workbookViewId="0">
      <selection activeCell="P120" sqref="P120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 x14ac:dyDescent="0.3"/>
    <row r="2" spans="2:27" ht="37.5" customHeight="1" thickTop="1" x14ac:dyDescent="0.25">
      <c r="B2" s="71" t="s">
        <v>0</v>
      </c>
      <c r="C2" s="77" t="s">
        <v>36</v>
      </c>
      <c r="D2" s="79" t="s">
        <v>73</v>
      </c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</row>
    <row r="3" spans="2:27" ht="25.5" customHeight="1" x14ac:dyDescent="0.25">
      <c r="B3" s="69"/>
      <c r="C3" s="78"/>
      <c r="D3" s="32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67" t="str">
        <f>'Cena na poramnuvanje'!B4:B7</f>
        <v>01.12.2020</v>
      </c>
      <c r="C4" s="7" t="s">
        <v>26</v>
      </c>
      <c r="D4" s="8">
        <f>'Cena na poramnuvanje'!D4*'Sreden kurs'!$D$2</f>
        <v>3087.9325698333328</v>
      </c>
      <c r="E4" s="8">
        <f>'Cena na poramnuvanje'!E4*'Sreden kurs'!$D$2</f>
        <v>2891.007061067131</v>
      </c>
      <c r="F4" s="8">
        <f>'Cena na poramnuvanje'!F4*'Sreden kurs'!$D$2</f>
        <v>2758.0121444594597</v>
      </c>
      <c r="G4" s="8">
        <f>'Cena na poramnuvanje'!G4*'Sreden kurs'!$D$2</f>
        <v>2708.6562244594593</v>
      </c>
      <c r="H4" s="8">
        <f>'Cena na poramnuvanje'!H4*'Sreden kurs'!$D$2</f>
        <v>2708.6562244594593</v>
      </c>
      <c r="I4" s="8">
        <f>'Cena na poramnuvanje'!I4*'Sreden kurs'!$D$2</f>
        <v>3035.6391944594598</v>
      </c>
      <c r="J4" s="8">
        <f>'Cena na poramnuvanje'!J4*'Sreden kurs'!$D$2</f>
        <v>4226.4091245</v>
      </c>
      <c r="K4" s="8">
        <f>'Cena na poramnuvanje'!K4*'Sreden kurs'!$D$2</f>
        <v>5151.8326245000007</v>
      </c>
      <c r="L4" s="8">
        <f>'Cena na poramnuvanje'!L4*'Sreden kurs'!$D$2</f>
        <v>5780.5036554999997</v>
      </c>
      <c r="M4" s="8">
        <f>'Cena na poramnuvanje'!M4*'Sreden kurs'!$D$2</f>
        <v>5779.8867064999995</v>
      </c>
      <c r="N4" s="8">
        <f>'Cena na poramnuvanje'!N4*'Sreden kurs'!$D$2</f>
        <v>5773.6809253823521</v>
      </c>
      <c r="O4" s="8">
        <f>'Cena na poramnuvanje'!O4*'Sreden kurs'!$D$2</f>
        <v>5774.3341655000004</v>
      </c>
      <c r="P4" s="8">
        <f>'Cena na poramnuvanje'!P4*'Sreden kurs'!$D$2</f>
        <v>5739.7850215000008</v>
      </c>
      <c r="Q4" s="8">
        <f>'Cena na poramnuvanje'!Q4*'Sreden kurs'!$D$2</f>
        <v>5773.6658040833336</v>
      </c>
      <c r="R4" s="8">
        <f>'Cena na poramnuvanje'!R4*'Sreden kurs'!$D$2</f>
        <v>5866.4819976676545</v>
      </c>
      <c r="S4" s="8">
        <f>'Cena na poramnuvanje'!S4*'Sreden kurs'!$D$2</f>
        <v>6415.1555035412748</v>
      </c>
      <c r="T4" s="8">
        <f>'Cena na poramnuvanje'!T4*'Sreden kurs'!$D$2</f>
        <v>6883.4457289842512</v>
      </c>
      <c r="U4" s="8">
        <f>'Cena na poramnuvanje'!U4*'Sreden kurs'!$D$2</f>
        <v>7252.1774974441832</v>
      </c>
      <c r="V4" s="8">
        <f>'Cena na poramnuvanje'!V4*'Sreden kurs'!$D$2</f>
        <v>6714.6574967529687</v>
      </c>
      <c r="W4" s="8">
        <f>'Cena na poramnuvanje'!W4*'Sreden kurs'!$D$2</f>
        <v>6094.7557906934671</v>
      </c>
      <c r="X4" s="8">
        <f>'Cena na poramnuvanje'!X4*'Sreden kurs'!$D$2</f>
        <v>5449.3782186691815</v>
      </c>
      <c r="Y4" s="8">
        <f>'Cena na poramnuvanje'!Y4*'Sreden kurs'!$D$2</f>
        <v>4452.6293500044003</v>
      </c>
      <c r="Z4" s="8">
        <f>'Cena na poramnuvanje'!Z4*'Sreden kurs'!$D$2</f>
        <v>4398.0456393969407</v>
      </c>
      <c r="AA4" s="9">
        <f>'Cena na poramnuvanje'!AA4*'Sreden kurs'!$D$2</f>
        <v>3951.6757756335228</v>
      </c>
    </row>
    <row r="5" spans="2:27" x14ac:dyDescent="0.25">
      <c r="B5" s="68"/>
      <c r="C5" s="10" t="s">
        <v>27</v>
      </c>
      <c r="D5" s="11">
        <f>'Cena na poramnuvanje'!D5*'Sreden kurs'!$D$2</f>
        <v>0</v>
      </c>
      <c r="E5" s="11">
        <f>'Cena na poramnuvanje'!E5*'Sreden kurs'!$D$2</f>
        <v>0</v>
      </c>
      <c r="F5" s="11">
        <f>'Cena na poramnuvanje'!F5*'Sreden kurs'!$D$2</f>
        <v>0</v>
      </c>
      <c r="G5" s="11">
        <f>'Cena na poramnuvanje'!G5*'Sreden kurs'!$D$2</f>
        <v>0</v>
      </c>
      <c r="H5" s="11">
        <f>'Cena na poramnuvanje'!H5*'Sreden kurs'!$D$2</f>
        <v>0</v>
      </c>
      <c r="I5" s="11">
        <f>'Cena na poramnuvanje'!I5*'Sreden kurs'!$D$2</f>
        <v>0</v>
      </c>
      <c r="J5" s="11">
        <f>'Cena na poramnuvanje'!J5*'Sreden kurs'!$D$2</f>
        <v>0</v>
      </c>
      <c r="K5" s="11">
        <f>'Cena na poramnuvanje'!K5*'Sreden kurs'!$D$2</f>
        <v>0</v>
      </c>
      <c r="L5" s="11">
        <f>'Cena na poramnuvanje'!L5*'Sreden kurs'!$D$2</f>
        <v>0</v>
      </c>
      <c r="M5" s="11">
        <f>'Cena na poramnuvanje'!M5*'Sreden kurs'!$D$2</f>
        <v>0</v>
      </c>
      <c r="N5" s="11">
        <f>'Cena na poramnuvanje'!N5*'Sreden kurs'!$D$2</f>
        <v>0</v>
      </c>
      <c r="O5" s="11">
        <f>'Cena na poramnuvanje'!O5*'Sreden kurs'!$D$2</f>
        <v>0</v>
      </c>
      <c r="P5" s="11">
        <f>'Cena na poramnuvanje'!P5*'Sreden kurs'!$D$2</f>
        <v>0</v>
      </c>
      <c r="Q5" s="11">
        <f>'Cena na poramnuvanje'!Q5*'Sreden kurs'!$D$2</f>
        <v>0</v>
      </c>
      <c r="R5" s="11">
        <f>'Cena na poramnuvanje'!R5*'Sreden kurs'!$D$2</f>
        <v>0</v>
      </c>
      <c r="S5" s="11">
        <f>'Cena na poramnuvanje'!S5*'Sreden kurs'!$D$2</f>
        <v>0</v>
      </c>
      <c r="T5" s="11">
        <f>'Cena na poramnuvanje'!T5*'Sreden kurs'!$D$2</f>
        <v>0</v>
      </c>
      <c r="U5" s="11">
        <f>'Cena na poramnuvanje'!U5*'Sreden kurs'!$D$2</f>
        <v>0</v>
      </c>
      <c r="V5" s="11">
        <f>'Cena na poramnuvanje'!V5*'Sreden kurs'!$D$2</f>
        <v>0</v>
      </c>
      <c r="W5" s="11">
        <f>'Cena na poramnuvanje'!W5*'Sreden kurs'!$D$2</f>
        <v>0</v>
      </c>
      <c r="X5" s="11">
        <f>'Cena na poramnuvanje'!X5*'Sreden kurs'!$D$2</f>
        <v>0</v>
      </c>
      <c r="Y5" s="11">
        <f>'Cena na poramnuvanje'!Y5*'Sreden kurs'!$D$2</f>
        <v>0</v>
      </c>
      <c r="Z5" s="11">
        <f>'Cena na poramnuvanje'!Z5*'Sreden kurs'!$D$2</f>
        <v>0</v>
      </c>
      <c r="AA5" s="9">
        <f>'Cena na poramnuvanje'!AA5*'Sreden kurs'!$D$2</f>
        <v>0</v>
      </c>
    </row>
    <row r="6" spans="2:27" x14ac:dyDescent="0.25">
      <c r="B6" s="68"/>
      <c r="C6" s="10" t="s">
        <v>28</v>
      </c>
      <c r="D6" s="11">
        <f>'Cena na poramnuvanje'!D6*'Sreden kurs'!$D$2</f>
        <v>0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0</v>
      </c>
      <c r="J6" s="11">
        <f>'Cena na poramnuvanje'!J6*'Sreden kurs'!$D$2</f>
        <v>0</v>
      </c>
      <c r="K6" s="11">
        <f>'Cena na poramnuvanje'!K6*'Sreden kurs'!$D$2</f>
        <v>0</v>
      </c>
      <c r="L6" s="11">
        <f>'Cena na poramnuvanje'!L6*'Sreden kurs'!$D$2</f>
        <v>0</v>
      </c>
      <c r="M6" s="11">
        <f>'Cena na poramnuvanje'!M6*'Sreden kurs'!$D$2</f>
        <v>0</v>
      </c>
      <c r="N6" s="11">
        <f>'Cena na poramnuvanje'!N6*'Sreden kurs'!$D$2</f>
        <v>0</v>
      </c>
      <c r="O6" s="11">
        <f>'Cena na poramnuvanje'!O6*'Sreden kurs'!$D$2</f>
        <v>0</v>
      </c>
      <c r="P6" s="11">
        <f>'Cena na poramnuvanje'!P6*'Sreden kurs'!$D$2</f>
        <v>0</v>
      </c>
      <c r="Q6" s="11">
        <f>'Cena na poramnuvanje'!Q6*'Sreden kurs'!$D$2</f>
        <v>0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 x14ac:dyDescent="0.25">
      <c r="B7" s="69"/>
      <c r="C7" s="12" t="s">
        <v>29</v>
      </c>
      <c r="D7" s="13">
        <f>'Cena na poramnuvanje'!D7*'Sreden kurs'!$D$2</f>
        <v>0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0</v>
      </c>
      <c r="J7" s="13">
        <f>'Cena na poramnuvanje'!J7*'Sreden kurs'!$D$2</f>
        <v>0</v>
      </c>
      <c r="K7" s="13">
        <f>'Cena na poramnuvanje'!K7*'Sreden kurs'!$D$2</f>
        <v>0</v>
      </c>
      <c r="L7" s="13">
        <f>'Cena na poramnuvanje'!L7*'Sreden kurs'!$D$2</f>
        <v>0</v>
      </c>
      <c r="M7" s="13">
        <f>'Cena na poramnuvanje'!M7*'Sreden kurs'!$D$2</f>
        <v>0</v>
      </c>
      <c r="N7" s="13">
        <f>'Cena na poramnuvanje'!N7*'Sreden kurs'!$D$2</f>
        <v>0</v>
      </c>
      <c r="O7" s="13">
        <f>'Cena na poramnuvanje'!O7*'Sreden kurs'!$D$2</f>
        <v>0</v>
      </c>
      <c r="P7" s="13">
        <f>'Cena na poramnuvanje'!P7*'Sreden kurs'!$D$2</f>
        <v>0</v>
      </c>
      <c r="Q7" s="13">
        <f>'Cena na poramnuvanje'!Q7*'Sreden kurs'!$D$2</f>
        <v>0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 x14ac:dyDescent="0.25">
      <c r="B8" s="67" t="str">
        <f>'Cena na poramnuvanje'!B8:B11</f>
        <v>02.12.2020</v>
      </c>
      <c r="C8" s="7" t="s">
        <v>26</v>
      </c>
      <c r="D8" s="8">
        <f>'Cena na poramnuvanje'!D8*'Sreden kurs'!$D$3</f>
        <v>3993.6302974621635</v>
      </c>
      <c r="E8" s="8">
        <f>'Cena na poramnuvanje'!E8*'Sreden kurs'!$D$3</f>
        <v>3831.8429166197184</v>
      </c>
      <c r="F8" s="15">
        <f>'Cena na poramnuvanje'!F8*'Sreden kurs'!$D$3</f>
        <v>3538.4937830000003</v>
      </c>
      <c r="G8" s="15">
        <f>'Cena na poramnuvanje'!G8*'Sreden kurs'!$D$3</f>
        <v>3408.2410587499999</v>
      </c>
      <c r="H8" s="15">
        <f>'Cena na poramnuvanje'!H8*'Sreden kurs'!$D$3</f>
        <v>3526.0777447500004</v>
      </c>
      <c r="I8" s="15">
        <f>'Cena na poramnuvanje'!I8*'Sreden kurs'!$D$3</f>
        <v>3921.5731814285718</v>
      </c>
      <c r="J8" s="15">
        <f>'Cena na poramnuvanje'!J8*'Sreden kurs'!$D$3</f>
        <v>4972.8523106702869</v>
      </c>
      <c r="K8" s="15">
        <f>'Cena na poramnuvanje'!K8*'Sreden kurs'!$D$3</f>
        <v>7193.5293433626375</v>
      </c>
      <c r="L8" s="15">
        <f>'Cena na poramnuvanje'!L8*'Sreden kurs'!$D$3</f>
        <v>7172.9226690000005</v>
      </c>
      <c r="M8" s="15">
        <f>'Cena na poramnuvanje'!M8*'Sreden kurs'!$D$3</f>
        <v>7172.9226690000005</v>
      </c>
      <c r="N8" s="15">
        <f>'Cena na poramnuvanje'!N8*'Sreden kurs'!$D$3</f>
        <v>6812.0092589999995</v>
      </c>
      <c r="O8" s="15">
        <f>'Cena na poramnuvanje'!O8*'Sreden kurs'!$D$3</f>
        <v>6707.1284389999992</v>
      </c>
      <c r="P8" s="15">
        <f>'Cena na poramnuvanje'!P8*'Sreden kurs'!$D$3</f>
        <v>6774.992499</v>
      </c>
      <c r="Q8" s="15">
        <f>'Cena na poramnuvanje'!Q8*'Sreden kurs'!$D$3</f>
        <v>6816.3278810000002</v>
      </c>
      <c r="R8" s="15">
        <f>'Cena na poramnuvanje'!R8*'Sreden kurs'!$D$3</f>
        <v>7225.2244394494383</v>
      </c>
      <c r="S8" s="15">
        <f>'Cena na poramnuvanje'!S8*'Sreden kurs'!$D$3</f>
        <v>7505.1152553389356</v>
      </c>
      <c r="T8" s="15">
        <f>'Cena na poramnuvanje'!T8*'Sreden kurs'!$D$3</f>
        <v>7513.7152653407211</v>
      </c>
      <c r="U8" s="15">
        <f>'Cena na poramnuvanje'!U8*'Sreden kurs'!$D$3</f>
        <v>7172.9226690000005</v>
      </c>
      <c r="V8" s="15">
        <f>'Cena na poramnuvanje'!V8*'Sreden kurs'!$D$3</f>
        <v>7237.3005482668768</v>
      </c>
      <c r="W8" s="15">
        <f>'Cena na poramnuvanje'!W8*'Sreden kurs'!$D$3</f>
        <v>7292.8504424827588</v>
      </c>
      <c r="X8" s="15">
        <f>'Cena na poramnuvanje'!X8*'Sreden kurs'!$D$3</f>
        <v>5602.5144581503764</v>
      </c>
      <c r="Y8" s="15">
        <f>'Cena na poramnuvanje'!Y8*'Sreden kurs'!$D$3</f>
        <v>4709.3733681985295</v>
      </c>
      <c r="Z8" s="16">
        <f>'Cena na poramnuvanje'!Z8*'Sreden kurs'!$D$3</f>
        <v>4325.0999330000004</v>
      </c>
      <c r="AA8" s="17">
        <f>'Cena na poramnuvanje'!AA8*'Sreden kurs'!$D$3</f>
        <v>3803.7805630000003</v>
      </c>
    </row>
    <row r="9" spans="2:27" x14ac:dyDescent="0.25">
      <c r="B9" s="68"/>
      <c r="C9" s="10" t="s">
        <v>27</v>
      </c>
      <c r="D9" s="11">
        <f>'Cena na poramnuvanje'!D9*'Sreden kurs'!$D$3</f>
        <v>0</v>
      </c>
      <c r="E9" s="11">
        <f>'Cena na poramnuvanje'!E9*'Sreden kurs'!$D$3</f>
        <v>0</v>
      </c>
      <c r="F9" s="11">
        <f>'Cena na poramnuvanje'!F9*'Sreden kurs'!$D$3</f>
        <v>0</v>
      </c>
      <c r="G9" s="11">
        <f>'Cena na poramnuvanje'!G9*'Sreden kurs'!$D$3</f>
        <v>0</v>
      </c>
      <c r="H9" s="11">
        <f>'Cena na poramnuvanje'!H9*'Sreden kurs'!$D$3</f>
        <v>0</v>
      </c>
      <c r="I9" s="11">
        <f>'Cena na poramnuvanje'!I9*'Sreden kurs'!$D$3</f>
        <v>0</v>
      </c>
      <c r="J9" s="11">
        <f>'Cena na poramnuvanje'!J9*'Sreden kurs'!$D$3</f>
        <v>0</v>
      </c>
      <c r="K9" s="11">
        <f>'Cena na poramnuvanje'!K9*'Sreden kurs'!$D$3</f>
        <v>0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0</v>
      </c>
      <c r="O9" s="11">
        <f>'Cena na poramnuvanje'!O9*'Sreden kurs'!$D$3</f>
        <v>0</v>
      </c>
      <c r="P9" s="11">
        <f>'Cena na poramnuvanje'!P9*'Sreden kurs'!$D$3</f>
        <v>0</v>
      </c>
      <c r="Q9" s="11">
        <f>'Cena na poramnuvanje'!Q9*'Sreden kurs'!$D$3</f>
        <v>0</v>
      </c>
      <c r="R9" s="11">
        <f>'Cena na poramnuvanje'!R9*'Sreden kurs'!$D$3</f>
        <v>0</v>
      </c>
      <c r="S9" s="11">
        <f>'Cena na poramnuvanje'!S9*'Sreden kurs'!$D$3</f>
        <v>0</v>
      </c>
      <c r="T9" s="11">
        <f>'Cena na poramnuvanje'!T9*'Sreden kurs'!$D$3</f>
        <v>0</v>
      </c>
      <c r="U9" s="11">
        <f>'Cena na poramnuvanje'!U9*'Sreden kurs'!$D$3</f>
        <v>0</v>
      </c>
      <c r="V9" s="11">
        <f>'Cena na poramnuvanje'!V9*'Sreden kurs'!$D$3</f>
        <v>0</v>
      </c>
      <c r="W9" s="11">
        <f>'Cena na poramnuvanje'!W9*'Sreden kurs'!$D$3</f>
        <v>0</v>
      </c>
      <c r="X9" s="11">
        <f>'Cena na poramnuvanje'!X9*'Sreden kurs'!$D$3</f>
        <v>0</v>
      </c>
      <c r="Y9" s="11">
        <f>'Cena na poramnuvanje'!Y9*'Sreden kurs'!$D$3</f>
        <v>0</v>
      </c>
      <c r="Z9" s="11">
        <f>'Cena na poramnuvanje'!Z9*'Sreden kurs'!$D$3</f>
        <v>0</v>
      </c>
      <c r="AA9" s="9">
        <f>'Cena na poramnuvanje'!AA9*'Sreden kurs'!$D$3</f>
        <v>0</v>
      </c>
    </row>
    <row r="10" spans="2:27" x14ac:dyDescent="0.25">
      <c r="B10" s="68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0</v>
      </c>
      <c r="K10" s="11">
        <f>'Cena na poramnuvanje'!K10*'Sreden kurs'!$D$3</f>
        <v>0</v>
      </c>
      <c r="L10" s="11">
        <f>'Cena na poramnuvanje'!L10*'Sreden kurs'!$D$3</f>
        <v>0</v>
      </c>
      <c r="M10" s="11">
        <f>'Cena na poramnuvanje'!M10*'Sreden kurs'!$D$3</f>
        <v>0</v>
      </c>
      <c r="N10" s="11">
        <f>'Cena na poramnuvanje'!N10*'Sreden kurs'!$D$3</f>
        <v>0</v>
      </c>
      <c r="O10" s="11">
        <f>'Cena na poramnuvanje'!O10*'Sreden kurs'!$D$3</f>
        <v>0</v>
      </c>
      <c r="P10" s="11">
        <f>'Cena na poramnuvanje'!P10*'Sreden kurs'!$D$3</f>
        <v>0</v>
      </c>
      <c r="Q10" s="11">
        <f>'Cena na poramnuvanje'!Q10*'Sreden kurs'!$D$3</f>
        <v>0</v>
      </c>
      <c r="R10" s="11">
        <f>'Cena na poramnuvanje'!R10*'Sreden kurs'!$D$3</f>
        <v>0</v>
      </c>
      <c r="S10" s="11">
        <f>'Cena na poramnuvanje'!S10*'Sreden kurs'!$D$3</f>
        <v>0</v>
      </c>
      <c r="T10" s="11">
        <f>'Cena na poramnuvanje'!T10*'Sreden kurs'!$D$3</f>
        <v>0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 x14ac:dyDescent="0.25">
      <c r="B11" s="69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0</v>
      </c>
      <c r="K11" s="13">
        <f>'Cena na poramnuvanje'!K11*'Sreden kurs'!$D$3</f>
        <v>0</v>
      </c>
      <c r="L11" s="13">
        <f>'Cena na poramnuvanje'!L11*'Sreden kurs'!$D$3</f>
        <v>0</v>
      </c>
      <c r="M11" s="13">
        <f>'Cena na poramnuvanje'!M11*'Sreden kurs'!$D$3</f>
        <v>0</v>
      </c>
      <c r="N11" s="13">
        <f>'Cena na poramnuvanje'!N11*'Sreden kurs'!$D$3</f>
        <v>0</v>
      </c>
      <c r="O11" s="13">
        <f>'Cena na poramnuvanje'!O11*'Sreden kurs'!$D$3</f>
        <v>0</v>
      </c>
      <c r="P11" s="13">
        <f>'Cena na poramnuvanje'!P11*'Sreden kurs'!$D$3</f>
        <v>0</v>
      </c>
      <c r="Q11" s="13">
        <f>'Cena na poramnuvanje'!Q11*'Sreden kurs'!$D$3</f>
        <v>0</v>
      </c>
      <c r="R11" s="13">
        <f>'Cena na poramnuvanje'!R11*'Sreden kurs'!$D$3</f>
        <v>0</v>
      </c>
      <c r="S11" s="13">
        <f>'Cena na poramnuvanje'!S11*'Sreden kurs'!$D$3</f>
        <v>0</v>
      </c>
      <c r="T11" s="13">
        <f>'Cena na poramnuvanje'!T11*'Sreden kurs'!$D$3</f>
        <v>0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 x14ac:dyDescent="0.25">
      <c r="B12" s="67" t="str">
        <f>'Cena na poramnuvanje'!B12:B15</f>
        <v>03.12.2020</v>
      </c>
      <c r="C12" s="7" t="s">
        <v>26</v>
      </c>
      <c r="D12" s="8">
        <f>'Cena na poramnuvanje'!D12*'Sreden kurs'!$D$4</f>
        <v>3900.0241389999996</v>
      </c>
      <c r="E12" s="8">
        <f>'Cena na poramnuvanje'!E12*'Sreden kurs'!$D$4</f>
        <v>3536.6429450000005</v>
      </c>
      <c r="F12" s="15">
        <f>'Cena na poramnuvanje'!F12*'Sreden kurs'!$D$4</f>
        <v>0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0</v>
      </c>
      <c r="L12" s="15">
        <f>'Cena na poramnuvanje'!L12*'Sreden kurs'!$D$4</f>
        <v>0</v>
      </c>
      <c r="M12" s="15">
        <f>'Cena na poramnuvanje'!M12*'Sreden kurs'!$D$4</f>
        <v>0</v>
      </c>
      <c r="N12" s="15">
        <f>'Cena na poramnuvanje'!N12*'Sreden kurs'!$D$4</f>
        <v>0</v>
      </c>
      <c r="O12" s="15">
        <f>'Cena na poramnuvanje'!O12*'Sreden kurs'!$D$4</f>
        <v>0</v>
      </c>
      <c r="P12" s="15">
        <f>'Cena na poramnuvanje'!P12*'Sreden kurs'!$D$4</f>
        <v>7172.9226690000014</v>
      </c>
      <c r="Q12" s="15">
        <f>'Cena na poramnuvanje'!Q12*'Sreden kurs'!$D$4</f>
        <v>7172.9226690000005</v>
      </c>
      <c r="R12" s="15">
        <f>'Cena na poramnuvanje'!R12*'Sreden kurs'!$D$4</f>
        <v>7589.2723043059314</v>
      </c>
      <c r="S12" s="15">
        <f>'Cena na poramnuvanje'!S12*'Sreden kurs'!$D$4</f>
        <v>7673.2883801612734</v>
      </c>
      <c r="T12" s="15">
        <f>'Cena na poramnuvanje'!T12*'Sreden kurs'!$D$4</f>
        <v>7669.3724393765178</v>
      </c>
      <c r="U12" s="15">
        <f>'Cena na poramnuvanje'!U12*'Sreden kurs'!$D$4</f>
        <v>7649.7314064330485</v>
      </c>
      <c r="V12" s="15">
        <f>'Cena na poramnuvanje'!V12*'Sreden kurs'!$D$4</f>
        <v>7318.9834388682166</v>
      </c>
      <c r="W12" s="15">
        <f>'Cena na poramnuvanje'!W12*'Sreden kurs'!$D$4</f>
        <v>0</v>
      </c>
      <c r="X12" s="15">
        <f>'Cena na poramnuvanje'!X12*'Sreden kurs'!$D$4</f>
        <v>0</v>
      </c>
      <c r="Y12" s="15">
        <f>'Cena na poramnuvanje'!Y12*'Sreden kurs'!$D$4</f>
        <v>0</v>
      </c>
      <c r="Z12" s="16">
        <f>'Cena na poramnuvanje'!Z12*'Sreden kurs'!$D$4</f>
        <v>0</v>
      </c>
      <c r="AA12" s="17">
        <f>'Cena na poramnuvanje'!AA12*'Sreden kurs'!$D$4</f>
        <v>0</v>
      </c>
    </row>
    <row r="13" spans="2:27" x14ac:dyDescent="0.25">
      <c r="B13" s="68"/>
      <c r="C13" s="10" t="s">
        <v>27</v>
      </c>
      <c r="D13" s="11">
        <f>'Cena na poramnuvanje'!D13*'Sreden kurs'!$D$4</f>
        <v>0</v>
      </c>
      <c r="E13" s="11">
        <f>'Cena na poramnuvanje'!E13*'Sreden kurs'!$D$4</f>
        <v>0</v>
      </c>
      <c r="F13" s="11">
        <f>'Cena na poramnuvanje'!F13*'Sreden kurs'!$D$4</f>
        <v>0</v>
      </c>
      <c r="G13" s="11">
        <f>'Cena na poramnuvanje'!G13*'Sreden kurs'!$D$4</f>
        <v>0</v>
      </c>
      <c r="H13" s="11">
        <f>'Cena na poramnuvanje'!H13*'Sreden kurs'!$D$4</f>
        <v>0</v>
      </c>
      <c r="I13" s="11">
        <f>'Cena na poramnuvanje'!I13*'Sreden kurs'!$D$4</f>
        <v>0</v>
      </c>
      <c r="J13" s="11">
        <f>'Cena na poramnuvanje'!J13*'Sreden kurs'!$D$4</f>
        <v>2209.2836260000004</v>
      </c>
      <c r="K13" s="11">
        <f>'Cena na poramnuvanje'!K13*'Sreden kurs'!$D$4</f>
        <v>3481.4262779999999</v>
      </c>
      <c r="L13" s="11">
        <f>'Cena na poramnuvanje'!L13*'Sreden kurs'!$D$4</f>
        <v>0</v>
      </c>
      <c r="M13" s="11">
        <f>'Cena na poramnuvanje'!M13*'Sreden kurs'!$D$4</f>
        <v>0</v>
      </c>
      <c r="N13" s="11">
        <f>'Cena na poramnuvanje'!N13*'Sreden kurs'!$D$4</f>
        <v>0</v>
      </c>
      <c r="O13" s="11">
        <f>'Cena na poramnuvanje'!O13*'Sreden kurs'!$D$4</f>
        <v>0</v>
      </c>
      <c r="P13" s="11">
        <f>'Cena na poramnuvanje'!P13*'Sreden kurs'!$D$4</f>
        <v>0</v>
      </c>
      <c r="Q13" s="11">
        <f>'Cena na poramnuvanje'!Q13*'Sreden kurs'!$D$4</f>
        <v>0</v>
      </c>
      <c r="R13" s="11">
        <f>'Cena na poramnuvanje'!R13*'Sreden kurs'!$D$4</f>
        <v>0</v>
      </c>
      <c r="S13" s="11">
        <f>'Cena na poramnuvanje'!S13*'Sreden kurs'!$D$4</f>
        <v>0</v>
      </c>
      <c r="T13" s="11">
        <f>'Cena na poramnuvanje'!T13*'Sreden kurs'!$D$4</f>
        <v>0</v>
      </c>
      <c r="U13" s="11">
        <f>'Cena na poramnuvanje'!U13*'Sreden kurs'!$D$4</f>
        <v>0</v>
      </c>
      <c r="V13" s="11">
        <f>'Cena na poramnuvanje'!V13*'Sreden kurs'!$D$4</f>
        <v>0</v>
      </c>
      <c r="W13" s="11">
        <f>'Cena na poramnuvanje'!W13*'Sreden kurs'!$D$4</f>
        <v>2804.6365159999996</v>
      </c>
      <c r="X13" s="11">
        <f>'Cena na poramnuvanje'!X13*'Sreden kurs'!$D$4</f>
        <v>2182.1380019999997</v>
      </c>
      <c r="Y13" s="11">
        <f>'Cena na poramnuvanje'!Y13*'Sreden kurs'!$D$4</f>
        <v>1726.2149080000002</v>
      </c>
      <c r="Z13" s="11">
        <f>'Cena na poramnuvanje'!Z13*'Sreden kurs'!$D$4</f>
        <v>1646.0119280000001</v>
      </c>
      <c r="AA13" s="9">
        <f>'Cena na poramnuvanje'!AA13*'Sreden kurs'!$D$4</f>
        <v>1414.0402320000001</v>
      </c>
    </row>
    <row r="14" spans="2:27" x14ac:dyDescent="0.25">
      <c r="B14" s="68"/>
      <c r="C14" s="10" t="s">
        <v>28</v>
      </c>
      <c r="D14" s="11">
        <f>'Cena na poramnuvanje'!D14*'Sreden kurs'!$D$4</f>
        <v>0</v>
      </c>
      <c r="E14" s="11">
        <f>'Cena na poramnuvanje'!E14*'Sreden kurs'!$D$4</f>
        <v>0</v>
      </c>
      <c r="F14" s="11">
        <f>'Cena na poramnuvanje'!F14*'Sreden kurs'!$D$4</f>
        <v>1305.4577360000001</v>
      </c>
      <c r="G14" s="11">
        <f>'Cena na poramnuvanje'!G14*'Sreden kurs'!$D$4</f>
        <v>1241.2953520000001</v>
      </c>
      <c r="H14" s="11">
        <f>'Cena na poramnuvanje'!H14*'Sreden kurs'!$D$4</f>
        <v>1323.9661160000001</v>
      </c>
      <c r="I14" s="11">
        <f>'Cena na poramnuvanje'!I14*'Sreden kurs'!$D$4</f>
        <v>1689.815094</v>
      </c>
      <c r="J14" s="11">
        <f>'Cena na poramnuvanje'!J14*'Sreden kurs'!$D$4</f>
        <v>0</v>
      </c>
      <c r="K14" s="11">
        <f>'Cena na poramnuvanje'!K14*'Sreden kurs'!$D$4</f>
        <v>0</v>
      </c>
      <c r="L14" s="11">
        <f>'Cena na poramnuvanje'!L14*'Sreden kurs'!$D$4</f>
        <v>3797.9195760000002</v>
      </c>
      <c r="M14" s="11">
        <f>'Cena na poramnuvanje'!M14*'Sreden kurs'!$D$4</f>
        <v>3481.4262779999999</v>
      </c>
      <c r="N14" s="11">
        <f>'Cena na poramnuvanje'!N14*'Sreden kurs'!$D$4</f>
        <v>3364.2065379999999</v>
      </c>
      <c r="O14" s="11">
        <f>'Cena na poramnuvanje'!O14*'Sreden kurs'!$D$4</f>
        <v>3266.7290700000003</v>
      </c>
      <c r="P14" s="11">
        <f>'Cena na poramnuvanje'!P14*'Sreden kurs'!$D$4</f>
        <v>0</v>
      </c>
      <c r="Q14" s="11">
        <f>'Cena na poramnuvanje'!Q14*'Sreden kurs'!$D$4</f>
        <v>0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0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0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 x14ac:dyDescent="0.25">
      <c r="B15" s="69"/>
      <c r="C15" s="12" t="s">
        <v>29</v>
      </c>
      <c r="D15" s="13">
        <f>'Cena na poramnuvanje'!D15*'Sreden kurs'!$D$4</f>
        <v>0</v>
      </c>
      <c r="E15" s="13">
        <f>'Cena na poramnuvanje'!E15*'Sreden kurs'!$D$4</f>
        <v>0</v>
      </c>
      <c r="F15" s="13">
        <f>'Cena na poramnuvanje'!F15*'Sreden kurs'!$D$4</f>
        <v>3916.373208</v>
      </c>
      <c r="G15" s="13">
        <f>'Cena na poramnuvanje'!G15*'Sreden kurs'!$D$4</f>
        <v>3723.8860559999998</v>
      </c>
      <c r="H15" s="13">
        <f>'Cena na poramnuvanje'!H15*'Sreden kurs'!$D$4</f>
        <v>3971.2814020000005</v>
      </c>
      <c r="I15" s="13">
        <f>'Cena na poramnuvanje'!I15*'Sreden kurs'!$D$4</f>
        <v>5069.4452820000006</v>
      </c>
      <c r="J15" s="13">
        <f>'Cena na poramnuvanje'!J15*'Sreden kurs'!$D$4</f>
        <v>0</v>
      </c>
      <c r="K15" s="13">
        <f>'Cena na poramnuvanje'!K15*'Sreden kurs'!$D$4</f>
        <v>0</v>
      </c>
      <c r="L15" s="13">
        <f>'Cena na poramnuvanje'!L15*'Sreden kurs'!$D$4</f>
        <v>11393.141781999999</v>
      </c>
      <c r="M15" s="13">
        <f>'Cena na poramnuvanje'!M15*'Sreden kurs'!$D$4</f>
        <v>10444.278833999999</v>
      </c>
      <c r="N15" s="13">
        <f>'Cena na poramnuvanje'!N15*'Sreden kurs'!$D$4</f>
        <v>10092.619614000001</v>
      </c>
      <c r="O15" s="13">
        <f>'Cena na poramnuvanje'!O15*'Sreden kurs'!$D$4</f>
        <v>9799.570264</v>
      </c>
      <c r="P15" s="13">
        <f>'Cena na poramnuvanje'!P15*'Sreden kurs'!$D$4</f>
        <v>0</v>
      </c>
      <c r="Q15" s="13">
        <f>'Cena na poramnuvanje'!Q15*'Sreden kurs'!$D$4</f>
        <v>0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0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0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 x14ac:dyDescent="0.25">
      <c r="B16" s="67" t="str">
        <f>'Cena na poramnuvanje'!B16:B19</f>
        <v>04.12.2020</v>
      </c>
      <c r="C16" s="7" t="s">
        <v>26</v>
      </c>
      <c r="D16" s="8">
        <f>'Cena na poramnuvanje'!D16*'Sreden kurs'!$D$5</f>
        <v>3881.9024327264992</v>
      </c>
      <c r="E16" s="8">
        <f>'Cena na poramnuvanje'!E16*'Sreden kurs'!$D$5</f>
        <v>0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0</v>
      </c>
      <c r="N16" s="15">
        <f>'Cena na poramnuvanje'!N16*'Sreden kurs'!$D$5</f>
        <v>0</v>
      </c>
      <c r="O16" s="15">
        <f>'Cena na poramnuvanje'!O16*'Sreden kurs'!$D$5</f>
        <v>6014.9150269999991</v>
      </c>
      <c r="P16" s="15">
        <f>'Cena na poramnuvanje'!P16*'Sreden kurs'!$D$5</f>
        <v>6014.9150269999991</v>
      </c>
      <c r="Q16" s="15">
        <f>'Cena na poramnuvanje'!Q16*'Sreden kurs'!$D$5</f>
        <v>6014.9150269999991</v>
      </c>
      <c r="R16" s="15">
        <f>'Cena na poramnuvanje'!R16*'Sreden kurs'!$D$5</f>
        <v>6280.508813525078</v>
      </c>
      <c r="S16" s="15">
        <f>'Cena na poramnuvanje'!S16*'Sreden kurs'!$D$5</f>
        <v>6385.4281019592163</v>
      </c>
      <c r="T16" s="15">
        <f>'Cena na poramnuvanje'!T16*'Sreden kurs'!$D$5</f>
        <v>6889.1160376407242</v>
      </c>
      <c r="U16" s="15">
        <f>'Cena na poramnuvanje'!U16*'Sreden kurs'!$D$5</f>
        <v>6338.0386849620436</v>
      </c>
      <c r="V16" s="15">
        <f>'Cena na poramnuvanje'!V16*'Sreden kurs'!$D$5</f>
        <v>5821.4176875830626</v>
      </c>
      <c r="W16" s="15">
        <f>'Cena na poramnuvanje'!W16*'Sreden kurs'!$D$5</f>
        <v>5510.5888902058832</v>
      </c>
      <c r="X16" s="15">
        <f>'Cena na poramnuvanje'!X16*'Sreden kurs'!$D$5</f>
        <v>0</v>
      </c>
      <c r="Y16" s="15">
        <f>'Cena na poramnuvanje'!Y16*'Sreden kurs'!$D$5</f>
        <v>4934.334108</v>
      </c>
      <c r="Z16" s="16">
        <f>'Cena na poramnuvanje'!Z16*'Sreden kurs'!$D$5</f>
        <v>0</v>
      </c>
      <c r="AA16" s="17">
        <f>'Cena na poramnuvanje'!AA16*'Sreden kurs'!$D$5</f>
        <v>4068.141924</v>
      </c>
    </row>
    <row r="17" spans="2:27" x14ac:dyDescent="0.25">
      <c r="B17" s="68"/>
      <c r="C17" s="10" t="s">
        <v>27</v>
      </c>
      <c r="D17" s="11">
        <f>'Cena na poramnuvanje'!D17*'Sreden kurs'!$D$5</f>
        <v>0</v>
      </c>
      <c r="E17" s="11">
        <f>'Cena na poramnuvanje'!E17*'Sreden kurs'!$D$5</f>
        <v>1381.95904</v>
      </c>
      <c r="F17" s="11">
        <f>'Cena na poramnuvanje'!F17*'Sreden kurs'!$D$5</f>
        <v>0</v>
      </c>
      <c r="G17" s="11">
        <f>'Cena na poramnuvanje'!G17*'Sreden kurs'!$D$5</f>
        <v>0</v>
      </c>
      <c r="H17" s="11">
        <f>'Cena na poramnuvanje'!H17*'Sreden kurs'!$D$5</f>
        <v>0</v>
      </c>
      <c r="I17" s="11">
        <f>'Cena na poramnuvanje'!I17*'Sreden kurs'!$D$5</f>
        <v>0</v>
      </c>
      <c r="J17" s="11">
        <f>'Cena na poramnuvanje'!J17*'Sreden kurs'!$D$5</f>
        <v>2092.680832</v>
      </c>
      <c r="K17" s="11">
        <f>'Cena na poramnuvanje'!K17*'Sreden kurs'!$D$5</f>
        <v>1741.1140534201957</v>
      </c>
      <c r="L17" s="11">
        <f>'Cena na poramnuvanje'!L17*'Sreden kurs'!$D$5</f>
        <v>0</v>
      </c>
      <c r="M17" s="11">
        <f>'Cena na poramnuvanje'!M17*'Sreden kurs'!$D$5</f>
        <v>0</v>
      </c>
      <c r="N17" s="11">
        <f>'Cena na poramnuvanje'!N17*'Sreden kurs'!$D$5</f>
        <v>0</v>
      </c>
      <c r="O17" s="11">
        <f>'Cena na poramnuvanje'!O17*'Sreden kurs'!$D$5</f>
        <v>0</v>
      </c>
      <c r="P17" s="11">
        <f>'Cena na poramnuvanje'!P17*'Sreden kurs'!$D$5</f>
        <v>0</v>
      </c>
      <c r="Q17" s="11">
        <f>'Cena na poramnuvanje'!Q17*'Sreden kurs'!$D$5</f>
        <v>0</v>
      </c>
      <c r="R17" s="11">
        <f>'Cena na poramnuvanje'!R17*'Sreden kurs'!$D$5</f>
        <v>0</v>
      </c>
      <c r="S17" s="11">
        <f>'Cena na poramnuvanje'!S17*'Sreden kurs'!$D$5</f>
        <v>0</v>
      </c>
      <c r="T17" s="11">
        <f>'Cena na poramnuvanje'!T17*'Sreden kurs'!$D$5</f>
        <v>0</v>
      </c>
      <c r="U17" s="11">
        <f>'Cena na poramnuvanje'!U17*'Sreden kurs'!$D$5</f>
        <v>0</v>
      </c>
      <c r="V17" s="11">
        <f>'Cena na poramnuvanje'!V17*'Sreden kurs'!$D$5</f>
        <v>0</v>
      </c>
      <c r="W17" s="11">
        <f>'Cena na poramnuvanje'!W17*'Sreden kurs'!$D$5</f>
        <v>0</v>
      </c>
      <c r="X17" s="11">
        <f>'Cena na poramnuvanje'!X17*'Sreden kurs'!$D$5</f>
        <v>1850.2210539999999</v>
      </c>
      <c r="Y17" s="11">
        <f>'Cena na poramnuvanje'!Y17*'Sreden kurs'!$D$5</f>
        <v>0</v>
      </c>
      <c r="Z17" s="11">
        <f>'Cena na poramnuvanje'!Z17*'Sreden kurs'!$D$5</f>
        <v>1539.8972160000001</v>
      </c>
      <c r="AA17" s="9">
        <f>'Cena na poramnuvanje'!AA17*'Sreden kurs'!$D$5</f>
        <v>0</v>
      </c>
    </row>
    <row r="18" spans="2:27" x14ac:dyDescent="0.25">
      <c r="B18" s="68"/>
      <c r="C18" s="10" t="s">
        <v>28</v>
      </c>
      <c r="D18" s="11">
        <f>'Cena na poramnuvanje'!D18*'Sreden kurs'!$D$5</f>
        <v>0</v>
      </c>
      <c r="E18" s="11">
        <f>'Cena na poramnuvanje'!E18*'Sreden kurs'!$D$5</f>
        <v>0</v>
      </c>
      <c r="F18" s="11">
        <f>'Cena na poramnuvanje'!F18*'Sreden kurs'!$D$5</f>
        <v>1269.6748679999998</v>
      </c>
      <c r="G18" s="11">
        <f>'Cena na poramnuvanje'!G18*'Sreden kurs'!$D$5</f>
        <v>1235.125892</v>
      </c>
      <c r="H18" s="11">
        <f>'Cena na poramnuvanje'!H18*'Sreden kurs'!$D$5</f>
        <v>1283.864626</v>
      </c>
      <c r="I18" s="11">
        <f>'Cena na poramnuvanje'!I18*'Sreden kurs'!$D$5</f>
        <v>1512.1346460000002</v>
      </c>
      <c r="J18" s="11">
        <f>'Cena na poramnuvanje'!J18*'Sreden kurs'!$D$5</f>
        <v>0</v>
      </c>
      <c r="K18" s="11">
        <f>'Cena na poramnuvanje'!K18*'Sreden kurs'!$D$5</f>
        <v>0</v>
      </c>
      <c r="L18" s="11">
        <f>'Cena na poramnuvanje'!L18*'Sreden kurs'!$D$5</f>
        <v>2404.238562</v>
      </c>
      <c r="M18" s="11">
        <f>'Cena na poramnuvanje'!M18*'Sreden kurs'!$D$5</f>
        <v>2524.543032</v>
      </c>
      <c r="N18" s="11">
        <f>'Cena na poramnuvanje'!N18*'Sreden kurs'!$D$5</f>
        <v>2313.5475000000001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0</v>
      </c>
    </row>
    <row r="19" spans="2:27" x14ac:dyDescent="0.25">
      <c r="B19" s="69"/>
      <c r="C19" s="12" t="s">
        <v>29</v>
      </c>
      <c r="D19" s="13">
        <f>'Cena na poramnuvanje'!D19*'Sreden kurs'!$D$5</f>
        <v>0</v>
      </c>
      <c r="E19" s="13">
        <f>'Cena na poramnuvanje'!E19*'Sreden kurs'!$D$5</f>
        <v>0</v>
      </c>
      <c r="F19" s="13">
        <f>'Cena na poramnuvanje'!F19*'Sreden kurs'!$D$5</f>
        <v>3809.0246040000002</v>
      </c>
      <c r="G19" s="13">
        <f>'Cena na poramnuvanje'!G19*'Sreden kurs'!$D$5</f>
        <v>3704.76073</v>
      </c>
      <c r="H19" s="13">
        <f>'Cena na poramnuvanje'!H19*'Sreden kurs'!$D$5</f>
        <v>3850.976932</v>
      </c>
      <c r="I19" s="13">
        <f>'Cena na poramnuvanje'!I19*'Sreden kurs'!$D$5</f>
        <v>4535.7869920000003</v>
      </c>
      <c r="J19" s="13">
        <f>'Cena na poramnuvanje'!J19*'Sreden kurs'!$D$5</f>
        <v>0</v>
      </c>
      <c r="K19" s="13">
        <f>'Cena na poramnuvanje'!K19*'Sreden kurs'!$D$5</f>
        <v>0</v>
      </c>
      <c r="L19" s="13">
        <f>'Cena na poramnuvanje'!L19*'Sreden kurs'!$D$5</f>
        <v>7212.0987400000004</v>
      </c>
      <c r="M19" s="13">
        <f>'Cena na poramnuvanje'!M19*'Sreden kurs'!$D$5</f>
        <v>7573.6290960000006</v>
      </c>
      <c r="N19" s="13">
        <f>'Cena na poramnuvanje'!N19*'Sreden kurs'!$D$5</f>
        <v>6940.6424999999999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0</v>
      </c>
    </row>
    <row r="20" spans="2:27" x14ac:dyDescent="0.25">
      <c r="B20" s="67" t="str">
        <f>'Cena na poramnuvanje'!B20:B23</f>
        <v>05.12.2020</v>
      </c>
      <c r="C20" s="7" t="s">
        <v>26</v>
      </c>
      <c r="D20" s="8">
        <f>'Cena na poramnuvanje'!D20*'Sreden kurs'!$D$6</f>
        <v>4155.1313099999998</v>
      </c>
      <c r="E20" s="8">
        <f>'Cena na poramnuvanje'!E20*'Sreden kurs'!$D$6</f>
        <v>3799.7704140000001</v>
      </c>
      <c r="F20" s="15">
        <f>'Cena na poramnuvanje'!F20*'Sreden kurs'!$D$6</f>
        <v>0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0</v>
      </c>
      <c r="N20" s="15">
        <f>'Cena na poramnuvanje'!N20*'Sreden kurs'!$D$6</f>
        <v>0</v>
      </c>
      <c r="O20" s="15">
        <f>'Cena na poramnuvanje'!O20*'Sreden kurs'!$D$6</f>
        <v>0</v>
      </c>
      <c r="P20" s="15">
        <f>'Cena na poramnuvanje'!P20*'Sreden kurs'!$D$6</f>
        <v>0</v>
      </c>
      <c r="Q20" s="15">
        <f>'Cena na poramnuvanje'!Q20*'Sreden kurs'!$D$6</f>
        <v>0</v>
      </c>
      <c r="R20" s="15">
        <f>'Cena na poramnuvanje'!R20*'Sreden kurs'!$D$6</f>
        <v>4720.8707919999997</v>
      </c>
      <c r="S20" s="15">
        <f>'Cena na poramnuvanje'!S20*'Sreden kurs'!$D$6</f>
        <v>5092.8892299999998</v>
      </c>
      <c r="T20" s="15">
        <f>'Cena na poramnuvanje'!T20*'Sreden kurs'!$D$6</f>
        <v>0</v>
      </c>
      <c r="U20" s="15">
        <f>'Cena na poramnuvanje'!U20*'Sreden kurs'!$D$6</f>
        <v>0</v>
      </c>
      <c r="V20" s="15">
        <f>'Cena na poramnuvanje'!V20*'Sreden kurs'!$D$6</f>
        <v>0</v>
      </c>
      <c r="W20" s="15">
        <f>'Cena na poramnuvanje'!W20*'Sreden kurs'!$D$6</f>
        <v>0</v>
      </c>
      <c r="X20" s="15">
        <f>'Cena na poramnuvanje'!X20*'Sreden kurs'!$D$6</f>
        <v>0</v>
      </c>
      <c r="Y20" s="15">
        <f>'Cena na poramnuvanje'!Y20*'Sreden kurs'!$D$6</f>
        <v>0</v>
      </c>
      <c r="Z20" s="16">
        <f>'Cena na poramnuvanje'!Z20*'Sreden kurs'!$D$6</f>
        <v>0</v>
      </c>
      <c r="AA20" s="17">
        <f>'Cena na poramnuvanje'!AA20*'Sreden kurs'!$D$6</f>
        <v>0</v>
      </c>
    </row>
    <row r="21" spans="2:27" x14ac:dyDescent="0.25">
      <c r="B21" s="68"/>
      <c r="C21" s="10" t="s">
        <v>27</v>
      </c>
      <c r="D21" s="11">
        <f>'Cena na poramnuvanje'!D21*'Sreden kurs'!$D$6</f>
        <v>0</v>
      </c>
      <c r="E21" s="11">
        <f>'Cena na poramnuvanje'!E21*'Sreden kurs'!$D$6</f>
        <v>0</v>
      </c>
      <c r="F21" s="11">
        <f>'Cena na poramnuvanje'!F21*'Sreden kurs'!$D$6</f>
        <v>749.58938999999998</v>
      </c>
      <c r="G21" s="11">
        <f>'Cena na poramnuvanje'!G21*'Sreden kurs'!$D$6</f>
        <v>0</v>
      </c>
      <c r="H21" s="11">
        <f>'Cena na poramnuvanje'!H21*'Sreden kurs'!$D$6</f>
        <v>0</v>
      </c>
      <c r="I21" s="11">
        <f>'Cena na poramnuvanje'!I21*'Sreden kurs'!$D$6</f>
        <v>0</v>
      </c>
      <c r="J21" s="11">
        <f>'Cena na poramnuvanje'!J21*'Sreden kurs'!$D$6</f>
        <v>0</v>
      </c>
      <c r="K21" s="11">
        <f>'Cena na poramnuvanje'!K21*'Sreden kurs'!$D$6</f>
        <v>0</v>
      </c>
      <c r="L21" s="11">
        <f>'Cena na poramnuvanje'!L21*'Sreden kurs'!$D$6</f>
        <v>0</v>
      </c>
      <c r="M21" s="11">
        <f>'Cena na poramnuvanje'!M21*'Sreden kurs'!$D$6</f>
        <v>1607.1443300000001</v>
      </c>
      <c r="N21" s="11">
        <f>'Cena na poramnuvanje'!N21*'Sreden kurs'!$D$6</f>
        <v>1607.1443300000003</v>
      </c>
      <c r="O21" s="11">
        <f>'Cena na poramnuvanje'!O21*'Sreden kurs'!$D$6</f>
        <v>1628.1204939999998</v>
      </c>
      <c r="P21" s="11">
        <f>'Cena na poramnuvanje'!P21*'Sreden kurs'!$D$6</f>
        <v>1620.717142</v>
      </c>
      <c r="Q21" s="11">
        <f>'Cena na poramnuvanje'!Q21*'Sreden kurs'!$D$6</f>
        <v>1586.1681660000002</v>
      </c>
      <c r="R21" s="11">
        <f>'Cena na poramnuvanje'!R21*'Sreden kurs'!$D$6</f>
        <v>0</v>
      </c>
      <c r="S21" s="11">
        <f>'Cena na poramnuvanje'!S21*'Sreden kurs'!$D$6</f>
        <v>0</v>
      </c>
      <c r="T21" s="11">
        <f>'Cena na poramnuvanje'!T21*'Sreden kurs'!$D$6</f>
        <v>1848.9871619999999</v>
      </c>
      <c r="U21" s="11">
        <f>'Cena na poramnuvanje'!U21*'Sreden kurs'!$D$6</f>
        <v>2037.7726380000001</v>
      </c>
      <c r="V21" s="11">
        <f>'Cena na poramnuvanje'!V21*'Sreden kurs'!$D$6</f>
        <v>1711.0101743225807</v>
      </c>
      <c r="W21" s="11">
        <f>'Cena na poramnuvanje'!W21*'Sreden kurs'!$D$6</f>
        <v>1666.8715555421377</v>
      </c>
      <c r="X21" s="11">
        <f>'Cena na poramnuvanje'!X21*'Sreden kurs'!$D$6</f>
        <v>1433.4948481963188</v>
      </c>
      <c r="Y21" s="11">
        <f>'Cena na poramnuvanje'!Y21*'Sreden kurs'!$D$6</f>
        <v>1098.0213365198556</v>
      </c>
      <c r="Z21" s="11">
        <f>'Cena na poramnuvanje'!Z21*'Sreden kurs'!$D$6</f>
        <v>888.83410220000007</v>
      </c>
      <c r="AA21" s="9">
        <f>'Cena na poramnuvanje'!AA21*'Sreden kurs'!$D$6</f>
        <v>777.16687620000005</v>
      </c>
    </row>
    <row r="22" spans="2:27" x14ac:dyDescent="0.25">
      <c r="B22" s="68"/>
      <c r="C22" s="10" t="s">
        <v>28</v>
      </c>
      <c r="D22" s="11">
        <f>'Cena na poramnuvanje'!D22*'Sreden kurs'!$D$6</f>
        <v>0</v>
      </c>
      <c r="E22" s="11">
        <f>'Cena na poramnuvanje'!E22*'Sreden kurs'!$D$6</f>
        <v>0</v>
      </c>
      <c r="F22" s="11">
        <f>'Cena na poramnuvanje'!F22*'Sreden kurs'!$D$6</f>
        <v>0</v>
      </c>
      <c r="G22" s="11">
        <f>'Cena na poramnuvanje'!G22*'Sreden kurs'!$D$6</f>
        <v>1203.0446999999999</v>
      </c>
      <c r="H22" s="11">
        <f>'Cena na poramnuvanje'!H22*'Sreden kurs'!$D$6</f>
        <v>1197.4921859999999</v>
      </c>
      <c r="I22" s="11">
        <f>'Cena na poramnuvanje'!I22*'Sreden kurs'!$D$6</f>
        <v>1261.6545699999999</v>
      </c>
      <c r="J22" s="11">
        <f>'Cena na poramnuvanje'!J22*'Sreden kurs'!$D$6</f>
        <v>1327.0508460000001</v>
      </c>
      <c r="K22" s="11">
        <f>'Cena na poramnuvanje'!K22*'Sreden kurs'!$D$6</f>
        <v>1472.033156</v>
      </c>
      <c r="L22" s="11">
        <f>'Cena na poramnuvanje'!L22*'Sreden kurs'!$D$6</f>
        <v>1570.1275699999999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0</v>
      </c>
      <c r="P22" s="11">
        <f>'Cena na poramnuvanje'!P22*'Sreden kurs'!$D$6</f>
        <v>0</v>
      </c>
      <c r="Q22" s="11">
        <f>'Cena na poramnuvanje'!Q22*'Sreden kurs'!$D$6</f>
        <v>0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 x14ac:dyDescent="0.25">
      <c r="B23" s="69"/>
      <c r="C23" s="12" t="s">
        <v>29</v>
      </c>
      <c r="D23" s="13">
        <f>'Cena na poramnuvanje'!D23*'Sreden kurs'!$D$6</f>
        <v>0</v>
      </c>
      <c r="E23" s="13">
        <f>'Cena na poramnuvanje'!E23*'Sreden kurs'!$D$6</f>
        <v>0</v>
      </c>
      <c r="F23" s="13">
        <f>'Cena na poramnuvanje'!F23*'Sreden kurs'!$D$6</f>
        <v>0</v>
      </c>
      <c r="G23" s="13">
        <f>'Cena na poramnuvanje'!G23*'Sreden kurs'!$D$6</f>
        <v>3609.1341000000002</v>
      </c>
      <c r="H23" s="13">
        <f>'Cena na poramnuvanje'!H23*'Sreden kurs'!$D$6</f>
        <v>3591.8596120000002</v>
      </c>
      <c r="I23" s="13">
        <f>'Cena na poramnuvanje'!I23*'Sreden kurs'!$D$6</f>
        <v>3784.3467640000003</v>
      </c>
      <c r="J23" s="13">
        <f>'Cena na poramnuvanje'!J23*'Sreden kurs'!$D$6</f>
        <v>3980.5355919999997</v>
      </c>
      <c r="K23" s="13">
        <f>'Cena na poramnuvanje'!K23*'Sreden kurs'!$D$6</f>
        <v>4415.4825219999993</v>
      </c>
      <c r="L23" s="13">
        <f>'Cena na poramnuvanje'!L23*'Sreden kurs'!$D$6</f>
        <v>4710.3827099999999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0</v>
      </c>
      <c r="P23" s="13">
        <f>'Cena na poramnuvanje'!P23*'Sreden kurs'!$D$6</f>
        <v>0</v>
      </c>
      <c r="Q23" s="13">
        <f>'Cena na poramnuvanje'!Q23*'Sreden kurs'!$D$6</f>
        <v>0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 x14ac:dyDescent="0.25">
      <c r="B24" s="67" t="str">
        <f>'Cena na poramnuvanje'!B24:B27</f>
        <v>06.12.2020</v>
      </c>
      <c r="C24" s="7" t="s">
        <v>26</v>
      </c>
      <c r="D24" s="8">
        <f>'Cena na poramnuvanje'!D24*'Sreden kurs'!$D$7</f>
        <v>3620.2391280000002</v>
      </c>
      <c r="E24" s="8">
        <f>'Cena na poramnuvanje'!E24*'Sreden kurs'!$D$7</f>
        <v>0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4153.2804720000004</v>
      </c>
      <c r="N24" s="15">
        <f>'Cena na poramnuvanje'!N24*'Sreden kurs'!$D$7</f>
        <v>4416.0994680000003</v>
      </c>
      <c r="O24" s="15">
        <f>'Cena na poramnuvanje'!O24*'Sreden kurs'!$D$7</f>
        <v>4595.6307539999998</v>
      </c>
      <c r="P24" s="15">
        <f>'Cena na poramnuvanje'!P24*'Sreden kurs'!$D$7</f>
        <v>4528.38364</v>
      </c>
      <c r="Q24" s="15">
        <f>'Cena na poramnuvanje'!Q24*'Sreden kurs'!$D$7</f>
        <v>4303.1983499999997</v>
      </c>
      <c r="R24" s="15">
        <f>'Cena na poramnuvanje'!R24*'Sreden kurs'!$D$7</f>
        <v>4212.5072879999989</v>
      </c>
      <c r="S24" s="15">
        <f>'Cena na poramnuvanje'!S24*'Sreden kurs'!$D$7</f>
        <v>4358.7234900000003</v>
      </c>
      <c r="T24" s="15">
        <f>'Cena na poramnuvanje'!T24*'Sreden kurs'!$D$7</f>
        <v>4904.7206999999999</v>
      </c>
      <c r="U24" s="15">
        <f>'Cena na poramnuvanje'!U24*'Sreden kurs'!$D$7</f>
        <v>5467.3754520000002</v>
      </c>
      <c r="V24" s="15">
        <f>'Cena na poramnuvanje'!V24*'Sreden kurs'!$D$7</f>
        <v>5490.8194000000003</v>
      </c>
      <c r="W24" s="15">
        <f>'Cena na poramnuvanje'!W24*'Sreden kurs'!$D$7</f>
        <v>5370.5149300000003</v>
      </c>
      <c r="X24" s="15">
        <f>'Cena na poramnuvanje'!X24*'Sreden kurs'!$D$7</f>
        <v>4843.0261</v>
      </c>
      <c r="Y24" s="15">
        <f>'Cena na poramnuvanje'!Y24*'Sreden kurs'!$D$7</f>
        <v>4304.4322419999999</v>
      </c>
      <c r="Z24" s="16">
        <f>'Cena na poramnuvanje'!Z24*'Sreden kurs'!$D$7</f>
        <v>4065.6741400000005</v>
      </c>
      <c r="AA24" s="17">
        <f>'Cena na poramnuvanje'!AA24*'Sreden kurs'!$D$7</f>
        <v>0</v>
      </c>
    </row>
    <row r="25" spans="2:27" x14ac:dyDescent="0.25">
      <c r="B25" s="68"/>
      <c r="C25" s="10" t="s">
        <v>27</v>
      </c>
      <c r="D25" s="11">
        <f>'Cena na poramnuvanje'!D25*'Sreden kurs'!$D$7</f>
        <v>0</v>
      </c>
      <c r="E25" s="11">
        <f>'Cena na poramnuvanje'!E25*'Sreden kurs'!$D$7</f>
        <v>790.58063058449818</v>
      </c>
      <c r="F25" s="11">
        <f>'Cena na poramnuvanje'!F25*'Sreden kurs'!$D$7</f>
        <v>736.01657799999987</v>
      </c>
      <c r="G25" s="11">
        <f>'Cena na poramnuvanje'!G25*'Sreden kurs'!$D$7</f>
        <v>0</v>
      </c>
      <c r="H25" s="11">
        <f>'Cena na poramnuvanje'!H25*'Sreden kurs'!$D$7</f>
        <v>0</v>
      </c>
      <c r="I25" s="11">
        <f>'Cena na poramnuvanje'!I25*'Sreden kurs'!$D$7</f>
        <v>0</v>
      </c>
      <c r="J25" s="11">
        <f>'Cena na poramnuvanje'!J25*'Sreden kurs'!$D$7</f>
        <v>1224.6378100000002</v>
      </c>
      <c r="K25" s="11">
        <f>'Cena na poramnuvanje'!K25*'Sreden kurs'!$D$7</f>
        <v>1224.6378100000002</v>
      </c>
      <c r="L25" s="11">
        <f>'Cena na poramnuvanje'!L25*'Sreden kurs'!$D$7</f>
        <v>1233.8920000000001</v>
      </c>
      <c r="M25" s="11">
        <f>'Cena na poramnuvanje'!M25*'Sreden kurs'!$D$7</f>
        <v>0</v>
      </c>
      <c r="N25" s="11">
        <f>'Cena na poramnuvanje'!N25*'Sreden kurs'!$D$7</f>
        <v>0</v>
      </c>
      <c r="O25" s="11">
        <f>'Cena na poramnuvanje'!O25*'Sreden kurs'!$D$7</f>
        <v>0</v>
      </c>
      <c r="P25" s="11">
        <f>'Cena na poramnuvanje'!P25*'Sreden kurs'!$D$7</f>
        <v>0</v>
      </c>
      <c r="Q25" s="11">
        <f>'Cena na poramnuvanje'!Q25*'Sreden kurs'!$D$7</f>
        <v>0</v>
      </c>
      <c r="R25" s="11">
        <f>'Cena na poramnuvanje'!R25*'Sreden kurs'!$D$7</f>
        <v>0</v>
      </c>
      <c r="S25" s="11">
        <f>'Cena na poramnuvanje'!S25*'Sreden kurs'!$D$7</f>
        <v>0</v>
      </c>
      <c r="T25" s="11">
        <f>'Cena na poramnuvanje'!T25*'Sreden kurs'!$D$7</f>
        <v>0</v>
      </c>
      <c r="U25" s="11">
        <f>'Cena na poramnuvanje'!U25*'Sreden kurs'!$D$7</f>
        <v>0</v>
      </c>
      <c r="V25" s="11">
        <f>'Cena na poramnuvanje'!V25*'Sreden kurs'!$D$7</f>
        <v>0</v>
      </c>
      <c r="W25" s="11">
        <f>'Cena na poramnuvanje'!W25*'Sreden kurs'!$D$7</f>
        <v>0</v>
      </c>
      <c r="X25" s="11">
        <f>'Cena na poramnuvanje'!X25*'Sreden kurs'!$D$7</f>
        <v>0</v>
      </c>
      <c r="Y25" s="11">
        <f>'Cena na poramnuvanje'!Y25*'Sreden kurs'!$D$7</f>
        <v>0</v>
      </c>
      <c r="Z25" s="11">
        <f>'Cena na poramnuvanje'!Z25*'Sreden kurs'!$D$7</f>
        <v>0</v>
      </c>
      <c r="AA25" s="9">
        <f>'Cena na poramnuvanje'!AA25*'Sreden kurs'!$D$7</f>
        <v>1224.6378099999999</v>
      </c>
    </row>
    <row r="26" spans="2:27" x14ac:dyDescent="0.25">
      <c r="B26" s="68"/>
      <c r="C26" s="10" t="s">
        <v>28</v>
      </c>
      <c r="D26" s="11">
        <f>'Cena na poramnuvanje'!D26*'Sreden kurs'!$D$7</f>
        <v>0</v>
      </c>
      <c r="E26" s="11">
        <f>'Cena na poramnuvanje'!E26*'Sreden kurs'!$D$7</f>
        <v>0</v>
      </c>
      <c r="F26" s="11">
        <f>'Cena na poramnuvanje'!F26*'Sreden kurs'!$D$7</f>
        <v>0</v>
      </c>
      <c r="G26" s="11">
        <f>'Cena na poramnuvanje'!G26*'Sreden kurs'!$D$7</f>
        <v>1053.1268219999999</v>
      </c>
      <c r="H26" s="11">
        <f>'Cena na poramnuvanje'!H26*'Sreden kurs'!$D$7</f>
        <v>1052.5098759999998</v>
      </c>
      <c r="I26" s="11">
        <f>'Cena na poramnuvanje'!I26*'Sreden kurs'!$D$7</f>
        <v>1058.0623899999998</v>
      </c>
      <c r="J26" s="11">
        <f>'Cena na poramnuvanje'!J26*'Sreden kurs'!$D$7</f>
        <v>0</v>
      </c>
      <c r="K26" s="11">
        <f>'Cena na poramnuvanje'!K26*'Sreden kurs'!$D$7</f>
        <v>0</v>
      </c>
      <c r="L26" s="11">
        <f>'Cena na poramnuvanje'!L26*'Sreden kurs'!$D$7</f>
        <v>0</v>
      </c>
      <c r="M26" s="11">
        <f>'Cena na poramnuvanje'!M26*'Sreden kurs'!$D$7</f>
        <v>0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0</v>
      </c>
      <c r="Y26" s="11">
        <f>'Cena na poramnuvanje'!Y26*'Sreden kurs'!$D$7</f>
        <v>0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 x14ac:dyDescent="0.25">
      <c r="B27" s="69"/>
      <c r="C27" s="12" t="s">
        <v>29</v>
      </c>
      <c r="D27" s="13">
        <f>'Cena na poramnuvanje'!D27*'Sreden kurs'!$D$7</f>
        <v>0</v>
      </c>
      <c r="E27" s="13">
        <f>'Cena na poramnuvanje'!E27*'Sreden kurs'!$D$7</f>
        <v>0</v>
      </c>
      <c r="F27" s="13">
        <f>'Cena na poramnuvanje'!F27*'Sreden kurs'!$D$7</f>
        <v>0</v>
      </c>
      <c r="G27" s="13">
        <f>'Cena na poramnuvanje'!G27*'Sreden kurs'!$D$7</f>
        <v>3159.3804660000001</v>
      </c>
      <c r="H27" s="13">
        <f>'Cena na poramnuvanje'!H27*'Sreden kurs'!$D$7</f>
        <v>3156.9126820000001</v>
      </c>
      <c r="I27" s="13">
        <f>'Cena na poramnuvanje'!I27*'Sreden kurs'!$D$7</f>
        <v>3174.1871700000002</v>
      </c>
      <c r="J27" s="13">
        <f>'Cena na poramnuvanje'!J27*'Sreden kurs'!$D$7</f>
        <v>0</v>
      </c>
      <c r="K27" s="13">
        <f>'Cena na poramnuvanje'!K27*'Sreden kurs'!$D$7</f>
        <v>0</v>
      </c>
      <c r="L27" s="13">
        <f>'Cena na poramnuvanje'!L27*'Sreden kurs'!$D$7</f>
        <v>0</v>
      </c>
      <c r="M27" s="13">
        <f>'Cena na poramnuvanje'!M27*'Sreden kurs'!$D$7</f>
        <v>0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0</v>
      </c>
      <c r="Y27" s="13">
        <f>'Cena na poramnuvanje'!Y27*'Sreden kurs'!$D$7</f>
        <v>0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 x14ac:dyDescent="0.25">
      <c r="B28" s="67" t="str">
        <f>'Cena na poramnuvanje'!B28:B31</f>
        <v>07.12.2020</v>
      </c>
      <c r="C28" s="7" t="s">
        <v>26</v>
      </c>
      <c r="D28" s="8">
        <f>'Cena na poramnuvanje'!D28*'Sreden kurs'!$D$8</f>
        <v>3375.3115660000003</v>
      </c>
      <c r="E28" s="8">
        <f>'Cena na poramnuvanje'!E28*'Sreden kurs'!$D$8</f>
        <v>3090.2825140000004</v>
      </c>
      <c r="F28" s="15">
        <f>'Cena na poramnuvanje'!F28*'Sreden kurs'!$D$8</f>
        <v>2868.7989000000002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0</v>
      </c>
      <c r="M28" s="15">
        <f>'Cena na poramnuvanje'!M28*'Sreden kurs'!$D$8</f>
        <v>6201.5411919999997</v>
      </c>
      <c r="N28" s="15">
        <f>'Cena na poramnuvanje'!N28*'Sreden kurs'!$D$8</f>
        <v>0</v>
      </c>
      <c r="O28" s="15">
        <f>'Cena na poramnuvanje'!O28*'Sreden kurs'!$D$8</f>
        <v>6248.4290879999999</v>
      </c>
      <c r="P28" s="15">
        <f>'Cena na poramnuvanje'!P28*'Sreden kurs'!$D$8</f>
        <v>6116.4026439999998</v>
      </c>
      <c r="Q28" s="15">
        <f>'Cena na poramnuvanje'!Q28*'Sreden kurs'!$D$8</f>
        <v>6059.0266659999998</v>
      </c>
      <c r="R28" s="15">
        <f>'Cena na poramnuvanje'!R28*'Sreden kurs'!$D$8</f>
        <v>6109.6162380000005</v>
      </c>
      <c r="S28" s="15">
        <f>'Cena na poramnuvanje'!S28*'Sreden kurs'!$D$8</f>
        <v>6477.933</v>
      </c>
      <c r="T28" s="15">
        <f>'Cena na poramnuvanje'!T28*'Sreden kurs'!$D$8</f>
        <v>8281.2661580000004</v>
      </c>
      <c r="U28" s="15">
        <f>'Cena na poramnuvanje'!U28*'Sreden kurs'!$D$8</f>
        <v>0</v>
      </c>
      <c r="V28" s="15">
        <f>'Cena na poramnuvanje'!V28*'Sreden kurs'!$D$8</f>
        <v>0</v>
      </c>
      <c r="W28" s="15">
        <f>'Cena na poramnuvanje'!W28*'Sreden kurs'!$D$8</f>
        <v>0</v>
      </c>
      <c r="X28" s="15">
        <f>'Cena na poramnuvanje'!X28*'Sreden kurs'!$D$8</f>
        <v>0</v>
      </c>
      <c r="Y28" s="15">
        <f>'Cena na poramnuvanje'!Y28*'Sreden kurs'!$D$8</f>
        <v>0</v>
      </c>
      <c r="Z28" s="16">
        <f>'Cena na poramnuvanje'!Z28*'Sreden kurs'!$D$8</f>
        <v>0</v>
      </c>
      <c r="AA28" s="17">
        <f>'Cena na poramnuvanje'!AA28*'Sreden kurs'!$D$8</f>
        <v>0</v>
      </c>
    </row>
    <row r="29" spans="2:27" x14ac:dyDescent="0.25">
      <c r="B29" s="68"/>
      <c r="C29" s="10" t="s">
        <v>27</v>
      </c>
      <c r="D29" s="11">
        <f>'Cena na poramnuvanje'!D29*'Sreden kurs'!$D$8</f>
        <v>0</v>
      </c>
      <c r="E29" s="11">
        <f>'Cena na poramnuvanje'!E29*'Sreden kurs'!$D$8</f>
        <v>0</v>
      </c>
      <c r="F29" s="11">
        <f>'Cena na poramnuvanje'!F29*'Sreden kurs'!$D$8</f>
        <v>0</v>
      </c>
      <c r="G29" s="11">
        <f>'Cena na poramnuvanje'!G29*'Sreden kurs'!$D$8</f>
        <v>995.5966075</v>
      </c>
      <c r="H29" s="11">
        <f>'Cena na poramnuvanje'!H29*'Sreden kurs'!$D$8</f>
        <v>736.01657799999998</v>
      </c>
      <c r="I29" s="11">
        <f>'Cena na poramnuvanje'!I29*'Sreden kurs'!$D$8</f>
        <v>736.01657799999998</v>
      </c>
      <c r="J29" s="11">
        <f>'Cena na poramnuvanje'!J29*'Sreden kurs'!$D$8</f>
        <v>962.43575999999996</v>
      </c>
      <c r="K29" s="11">
        <f>'Cena na poramnuvanje'!K29*'Sreden kurs'!$D$8</f>
        <v>1209.8311060000001</v>
      </c>
      <c r="L29" s="11">
        <f>'Cena na poramnuvanje'!L29*'Sreden kurs'!$D$8</f>
        <v>2016.796474</v>
      </c>
      <c r="M29" s="11">
        <f>'Cena na poramnuvanje'!M29*'Sreden kurs'!$D$8</f>
        <v>0</v>
      </c>
      <c r="N29" s="11">
        <f>'Cena na poramnuvanje'!N29*'Sreden kurs'!$D$8</f>
        <v>1219.0852960000002</v>
      </c>
      <c r="O29" s="11">
        <f>'Cena na poramnuvanje'!O29*'Sreden kurs'!$D$8</f>
        <v>0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0</v>
      </c>
      <c r="S29" s="11">
        <f>'Cena na poramnuvanje'!S29*'Sreden kurs'!$D$8</f>
        <v>0</v>
      </c>
      <c r="T29" s="11">
        <f>'Cena na poramnuvanje'!T29*'Sreden kurs'!$D$8</f>
        <v>0</v>
      </c>
      <c r="U29" s="11">
        <f>'Cena na poramnuvanje'!U29*'Sreden kurs'!$D$8</f>
        <v>2501.0990839999999</v>
      </c>
      <c r="V29" s="11">
        <f>'Cena na poramnuvanje'!V29*'Sreden kurs'!$D$8</f>
        <v>1854.9681902380469</v>
      </c>
      <c r="W29" s="11">
        <f>'Cena na poramnuvanje'!W29*'Sreden kurs'!$D$8</f>
        <v>1446.2595129963897</v>
      </c>
      <c r="X29" s="11">
        <f>'Cena na poramnuvanje'!X29*'Sreden kurs'!$D$8</f>
        <v>1924.8715199999999</v>
      </c>
      <c r="Y29" s="11">
        <f>'Cena na poramnuvanje'!Y29*'Sreden kurs'!$D$8</f>
        <v>1656.5000100000004</v>
      </c>
      <c r="Z29" s="11">
        <f>'Cena na poramnuvanje'!Z29*'Sreden kurs'!$D$8</f>
        <v>1703.3879060000002</v>
      </c>
      <c r="AA29" s="9">
        <f>'Cena na poramnuvanje'!AA29*'Sreden kurs'!$D$8</f>
        <v>1547.3005679999999</v>
      </c>
    </row>
    <row r="30" spans="2:27" x14ac:dyDescent="0.25">
      <c r="B30" s="68"/>
      <c r="C30" s="10" t="s">
        <v>28</v>
      </c>
      <c r="D30" s="11">
        <f>'Cena na poramnuvanje'!D30*'Sreden kurs'!$D$8</f>
        <v>0</v>
      </c>
      <c r="E30" s="11">
        <f>'Cena na poramnuvanje'!E30*'Sreden kurs'!$D$8</f>
        <v>0</v>
      </c>
      <c r="F30" s="11">
        <f>'Cena na poramnuvanje'!F30*'Sreden kurs'!$D$8</f>
        <v>0</v>
      </c>
      <c r="G30" s="11">
        <f>'Cena na poramnuvanje'!G30*'Sreden kurs'!$D$8</f>
        <v>0</v>
      </c>
      <c r="H30" s="11">
        <f>'Cena na poramnuvanje'!H30*'Sreden kurs'!$D$8</f>
        <v>0</v>
      </c>
      <c r="I30" s="11">
        <f>'Cena na poramnuvanje'!I30*'Sreden kurs'!$D$8</f>
        <v>0</v>
      </c>
      <c r="J30" s="11">
        <f>'Cena na poramnuvanje'!J30*'Sreden kurs'!$D$8</f>
        <v>0</v>
      </c>
      <c r="K30" s="11">
        <f>'Cena na poramnuvanje'!K30*'Sreden kurs'!$D$8</f>
        <v>0</v>
      </c>
      <c r="L30" s="11">
        <f>'Cena na poramnuvanje'!L30*'Sreden kurs'!$D$8</f>
        <v>0</v>
      </c>
      <c r="M30" s="11">
        <f>'Cena na poramnuvanje'!M30*'Sreden kurs'!$D$8</f>
        <v>0</v>
      </c>
      <c r="N30" s="11">
        <f>'Cena na poramnuvanje'!N30*'Sreden kurs'!$D$8</f>
        <v>0</v>
      </c>
      <c r="O30" s="11">
        <f>'Cena na poramnuvanje'!O30*'Sreden kurs'!$D$8</f>
        <v>0</v>
      </c>
      <c r="P30" s="11">
        <f>'Cena na poramnuvanje'!P30*'Sreden kurs'!$D$8</f>
        <v>0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 x14ac:dyDescent="0.25">
      <c r="B31" s="69"/>
      <c r="C31" s="12" t="s">
        <v>29</v>
      </c>
      <c r="D31" s="13">
        <f>'Cena na poramnuvanje'!D31*'Sreden kurs'!$D$8</f>
        <v>0</v>
      </c>
      <c r="E31" s="13">
        <f>'Cena na poramnuvanje'!E31*'Sreden kurs'!$D$8</f>
        <v>0</v>
      </c>
      <c r="F31" s="13">
        <f>'Cena na poramnuvanje'!F31*'Sreden kurs'!$D$8</f>
        <v>0</v>
      </c>
      <c r="G31" s="13">
        <f>'Cena na poramnuvanje'!G31*'Sreden kurs'!$D$8</f>
        <v>0</v>
      </c>
      <c r="H31" s="13">
        <f>'Cena na poramnuvanje'!H31*'Sreden kurs'!$D$8</f>
        <v>0</v>
      </c>
      <c r="I31" s="13">
        <f>'Cena na poramnuvanje'!I31*'Sreden kurs'!$D$8</f>
        <v>0</v>
      </c>
      <c r="J31" s="13">
        <f>'Cena na poramnuvanje'!J31*'Sreden kurs'!$D$8</f>
        <v>0</v>
      </c>
      <c r="K31" s="13">
        <f>'Cena na poramnuvanje'!K31*'Sreden kurs'!$D$8</f>
        <v>0</v>
      </c>
      <c r="L31" s="13">
        <f>'Cena na poramnuvanje'!L31*'Sreden kurs'!$D$8</f>
        <v>0</v>
      </c>
      <c r="M31" s="13">
        <f>'Cena na poramnuvanje'!M31*'Sreden kurs'!$D$8</f>
        <v>0</v>
      </c>
      <c r="N31" s="13">
        <f>'Cena na poramnuvanje'!N31*'Sreden kurs'!$D$8</f>
        <v>0</v>
      </c>
      <c r="O31" s="13">
        <f>'Cena na poramnuvanje'!O31*'Sreden kurs'!$D$8</f>
        <v>0</v>
      </c>
      <c r="P31" s="13">
        <f>'Cena na poramnuvanje'!P31*'Sreden kurs'!$D$8</f>
        <v>0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 x14ac:dyDescent="0.25">
      <c r="B32" s="67" t="str">
        <f>'Cena na poramnuvanje'!B32:B35</f>
        <v>08.12.2020</v>
      </c>
      <c r="C32" s="7" t="s">
        <v>26</v>
      </c>
      <c r="D32" s="8">
        <f>'Cena na poramnuvanje'!D32*'Sreden kurs'!$D$9</f>
        <v>3986.0881060000002</v>
      </c>
      <c r="E32" s="8">
        <f>'Cena na poramnuvanje'!E32*'Sreden kurs'!$D$9</f>
        <v>3793.600954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0</v>
      </c>
      <c r="K32" s="15">
        <f>'Cena na poramnuvanje'!K32*'Sreden kurs'!$D$9</f>
        <v>0</v>
      </c>
      <c r="L32" s="15">
        <f>'Cena na poramnuvanje'!L32*'Sreden kurs'!$D$9</f>
        <v>0</v>
      </c>
      <c r="M32" s="15">
        <f>'Cena na poramnuvanje'!M32*'Sreden kurs'!$D$9</f>
        <v>8281.2661580000004</v>
      </c>
      <c r="N32" s="15">
        <f>'Cena na poramnuvanje'!N32*'Sreden kurs'!$D$9</f>
        <v>7591.5205299999998</v>
      </c>
      <c r="O32" s="15">
        <f>'Cena na poramnuvanje'!O32*'Sreden kurs'!$D$9</f>
        <v>7465.6635459999998</v>
      </c>
      <c r="P32" s="15">
        <f>'Cena na poramnuvanje'!P32*'Sreden kurs'!$D$9</f>
        <v>7238.627418</v>
      </c>
      <c r="Q32" s="15">
        <f>'Cena na poramnuvanje'!Q32*'Sreden kurs'!$D$9</f>
        <v>7130.6618680000001</v>
      </c>
      <c r="R32" s="15">
        <f>'Cena na poramnuvanje'!R32*'Sreden kurs'!$D$9</f>
        <v>7320.0642900000012</v>
      </c>
      <c r="S32" s="15">
        <f>'Cena na poramnuvanje'!S32*'Sreden kurs'!$D$9</f>
        <v>7588.4358000000002</v>
      </c>
      <c r="T32" s="15">
        <f>'Cena na poramnuvanje'!T32*'Sreden kurs'!$D$9</f>
        <v>8228.208802000001</v>
      </c>
      <c r="U32" s="15">
        <f>'Cena na poramnuvanje'!U32*'Sreden kurs'!$D$9</f>
        <v>8281.2661580000004</v>
      </c>
      <c r="V32" s="15">
        <f>'Cena na poramnuvanje'!V32*'Sreden kurs'!$D$9</f>
        <v>8281.2661580000004</v>
      </c>
      <c r="W32" s="15">
        <f>'Cena na poramnuvanje'!W32*'Sreden kurs'!$D$9</f>
        <v>7168.2955740000007</v>
      </c>
      <c r="X32" s="15">
        <f>'Cena na poramnuvanje'!X32*'Sreden kurs'!$D$9</f>
        <v>6107.7654000000002</v>
      </c>
      <c r="Y32" s="15">
        <f>'Cena na poramnuvanje'!Y32*'Sreden kurs'!$D$9</f>
        <v>5259.4646499999999</v>
      </c>
      <c r="Z32" s="16">
        <f>'Cena na poramnuvanje'!Z32*'Sreden kurs'!$D$9</f>
        <v>4825.1346659999999</v>
      </c>
      <c r="AA32" s="17">
        <f>'Cena na poramnuvanje'!AA32*'Sreden kurs'!$D$9</f>
        <v>4301.3475119999994</v>
      </c>
    </row>
    <row r="33" spans="2:27" x14ac:dyDescent="0.25">
      <c r="B33" s="68"/>
      <c r="C33" s="10" t="s">
        <v>27</v>
      </c>
      <c r="D33" s="11">
        <f>'Cena na poramnuvanje'!D33*'Sreden kurs'!$D$9</f>
        <v>0</v>
      </c>
      <c r="E33" s="11">
        <f>'Cena na poramnuvanje'!E33*'Sreden kurs'!$D$9</f>
        <v>0</v>
      </c>
      <c r="F33" s="11">
        <f>'Cena na poramnuvanje'!F33*'Sreden kurs'!$D$9</f>
        <v>0</v>
      </c>
      <c r="G33" s="11">
        <f>'Cena na poramnuvanje'!G33*'Sreden kurs'!$D$9</f>
        <v>0</v>
      </c>
      <c r="H33" s="11">
        <f>'Cena na poramnuvanje'!H33*'Sreden kurs'!$D$9</f>
        <v>0</v>
      </c>
      <c r="I33" s="11">
        <f>'Cena na poramnuvanje'!I33*'Sreden kurs'!$D$9</f>
        <v>0</v>
      </c>
      <c r="J33" s="11">
        <f>'Cena na poramnuvanje'!J33*'Sreden kurs'!$D$9</f>
        <v>0</v>
      </c>
      <c r="K33" s="11">
        <f>'Cena na poramnuvanje'!K33*'Sreden kurs'!$D$9</f>
        <v>0</v>
      </c>
      <c r="L33" s="11">
        <f>'Cena na poramnuvanje'!L33*'Sreden kurs'!$D$9</f>
        <v>0</v>
      </c>
      <c r="M33" s="11">
        <f>'Cena na poramnuvanje'!M33*'Sreden kurs'!$D$9</f>
        <v>0</v>
      </c>
      <c r="N33" s="11">
        <f>'Cena na poramnuvanje'!N33*'Sreden kurs'!$D$9</f>
        <v>0</v>
      </c>
      <c r="O33" s="11">
        <f>'Cena na poramnuvanje'!O33*'Sreden kurs'!$D$9</f>
        <v>0</v>
      </c>
      <c r="P33" s="11">
        <f>'Cena na poramnuvanje'!P33*'Sreden kurs'!$D$9</f>
        <v>0</v>
      </c>
      <c r="Q33" s="11">
        <f>'Cena na poramnuvanje'!Q33*'Sreden kurs'!$D$9</f>
        <v>0</v>
      </c>
      <c r="R33" s="11">
        <f>'Cena na poramnuvanje'!R33*'Sreden kurs'!$D$9</f>
        <v>0</v>
      </c>
      <c r="S33" s="11">
        <f>'Cena na poramnuvanje'!S33*'Sreden kurs'!$D$9</f>
        <v>0</v>
      </c>
      <c r="T33" s="11">
        <f>'Cena na poramnuvanje'!T33*'Sreden kurs'!$D$9</f>
        <v>0</v>
      </c>
      <c r="U33" s="11">
        <f>'Cena na poramnuvanje'!U33*'Sreden kurs'!$D$9</f>
        <v>0</v>
      </c>
      <c r="V33" s="11">
        <f>'Cena na poramnuvanje'!V33*'Sreden kurs'!$D$9</f>
        <v>0</v>
      </c>
      <c r="W33" s="11">
        <f>'Cena na poramnuvanje'!W33*'Sreden kurs'!$D$9</f>
        <v>0</v>
      </c>
      <c r="X33" s="11">
        <f>'Cena na poramnuvanje'!X33*'Sreden kurs'!$D$9</f>
        <v>0</v>
      </c>
      <c r="Y33" s="11">
        <f>'Cena na poramnuvanje'!Y33*'Sreden kurs'!$D$9</f>
        <v>0</v>
      </c>
      <c r="Z33" s="11">
        <f>'Cena na poramnuvanje'!Z33*'Sreden kurs'!$D$9</f>
        <v>0</v>
      </c>
      <c r="AA33" s="9">
        <f>'Cena na poramnuvanje'!AA33*'Sreden kurs'!$D$9</f>
        <v>0</v>
      </c>
    </row>
    <row r="34" spans="2:27" x14ac:dyDescent="0.25">
      <c r="B34" s="68"/>
      <c r="C34" s="10" t="s">
        <v>28</v>
      </c>
      <c r="D34" s="11">
        <f>'Cena na poramnuvanje'!D34*'Sreden kurs'!$D$9</f>
        <v>0</v>
      </c>
      <c r="E34" s="11">
        <f>'Cena na poramnuvanje'!E34*'Sreden kurs'!$D$9</f>
        <v>0</v>
      </c>
      <c r="F34" s="11">
        <f>'Cena na poramnuvanje'!F34*'Sreden kurs'!$D$9</f>
        <v>1219.7022420000001</v>
      </c>
      <c r="G34" s="11">
        <f>'Cena na poramnuvanje'!G34*'Sreden kurs'!$D$9</f>
        <v>1167.878778</v>
      </c>
      <c r="H34" s="11">
        <f>'Cena na poramnuvanje'!H34*'Sreden kurs'!$D$9</f>
        <v>1195.6413479999999</v>
      </c>
      <c r="I34" s="11">
        <f>'Cena na poramnuvanje'!I34*'Sreden kurs'!$D$9</f>
        <v>1381.95904</v>
      </c>
      <c r="J34" s="11">
        <f>'Cena na poramnuvanje'!J34*'Sreden kurs'!$D$9</f>
        <v>1696.6015</v>
      </c>
      <c r="K34" s="11">
        <f>'Cena na poramnuvanje'!K34*'Sreden kurs'!$D$9</f>
        <v>2214.8361399999999</v>
      </c>
      <c r="L34" s="11">
        <f>'Cena na poramnuvanje'!L34*'Sreden kurs'!$D$9</f>
        <v>2778.724784</v>
      </c>
      <c r="M34" s="11">
        <f>'Cena na poramnuvanje'!M34*'Sreden kurs'!$D$9</f>
        <v>0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 x14ac:dyDescent="0.25">
      <c r="B35" s="69"/>
      <c r="C35" s="12" t="s">
        <v>29</v>
      </c>
      <c r="D35" s="13">
        <f>'Cena na poramnuvanje'!D35*'Sreden kurs'!$D$9</f>
        <v>0</v>
      </c>
      <c r="E35" s="13">
        <f>'Cena na poramnuvanje'!E35*'Sreden kurs'!$D$9</f>
        <v>0</v>
      </c>
      <c r="F35" s="13">
        <f>'Cena na poramnuvanje'!F35*'Sreden kurs'!$D$9</f>
        <v>3659.1067260000004</v>
      </c>
      <c r="G35" s="13">
        <f>'Cena na poramnuvanje'!G35*'Sreden kurs'!$D$9</f>
        <v>3503.6363339999998</v>
      </c>
      <c r="H35" s="13">
        <f>'Cena na poramnuvanje'!H35*'Sreden kurs'!$D$9</f>
        <v>3586.3070980000002</v>
      </c>
      <c r="I35" s="13">
        <f>'Cena na poramnuvanje'!I35*'Sreden kurs'!$D$9</f>
        <v>4145.260174</v>
      </c>
      <c r="J35" s="13">
        <f>'Cena na poramnuvanje'!J35*'Sreden kurs'!$D$9</f>
        <v>5089.1875540000001</v>
      </c>
      <c r="K35" s="13">
        <f>'Cena na poramnuvanje'!K35*'Sreden kurs'!$D$9</f>
        <v>6643.891474</v>
      </c>
      <c r="L35" s="13">
        <f>'Cena na poramnuvanje'!L35*'Sreden kurs'!$D$9</f>
        <v>8335.5574060000017</v>
      </c>
      <c r="M35" s="13">
        <f>'Cena na poramnuvanje'!M35*'Sreden kurs'!$D$9</f>
        <v>0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 x14ac:dyDescent="0.25">
      <c r="B36" s="67" t="str">
        <f>'Cena na poramnuvanje'!B36:B39</f>
        <v>09.12.2020</v>
      </c>
      <c r="C36" s="7" t="s">
        <v>26</v>
      </c>
      <c r="D36" s="8">
        <f>'Cena na poramnuvanje'!D36*'Sreden kurs'!$D$10</f>
        <v>0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0</v>
      </c>
      <c r="J36" s="15">
        <f>'Cena na poramnuvanje'!J36*'Sreden kurs'!$D$10</f>
        <v>0</v>
      </c>
      <c r="K36" s="15">
        <f>'Cena na poramnuvanje'!K36*'Sreden kurs'!$D$10</f>
        <v>0</v>
      </c>
      <c r="L36" s="15">
        <f>'Cena na poramnuvanje'!L36*'Sreden kurs'!$D$10</f>
        <v>0</v>
      </c>
      <c r="M36" s="15">
        <f>'Cena na poramnuvanje'!M36*'Sreden kurs'!$D$10</f>
        <v>0</v>
      </c>
      <c r="N36" s="15">
        <f>'Cena na poramnuvanje'!N36*'Sreden kurs'!$D$10</f>
        <v>8281.2661580000004</v>
      </c>
      <c r="O36" s="15">
        <f>'Cena na poramnuvanje'!O36*'Sreden kurs'!$D$10</f>
        <v>8281.2661580000004</v>
      </c>
      <c r="P36" s="15">
        <f>'Cena na poramnuvanje'!P36*'Sreden kurs'!$D$10</f>
        <v>8281.2661580000004</v>
      </c>
      <c r="Q36" s="15">
        <f>'Cena na poramnuvanje'!Q36*'Sreden kurs'!$D$10</f>
        <v>8281.2661580000004</v>
      </c>
      <c r="R36" s="15">
        <f>'Cena na poramnuvanje'!R36*'Sreden kurs'!$D$10</f>
        <v>8281.2661580000004</v>
      </c>
      <c r="S36" s="15">
        <f>'Cena na poramnuvanje'!S36*'Sreden kurs'!$D$10</f>
        <v>8281.2661580000004</v>
      </c>
      <c r="T36" s="15">
        <f>'Cena na poramnuvanje'!T36*'Sreden kurs'!$D$10</f>
        <v>8281.2661580000004</v>
      </c>
      <c r="U36" s="15">
        <f>'Cena na poramnuvanje'!U36*'Sreden kurs'!$D$10</f>
        <v>8281.2661580000004</v>
      </c>
      <c r="V36" s="15">
        <f>'Cena na poramnuvanje'!V36*'Sreden kurs'!$D$10</f>
        <v>0</v>
      </c>
      <c r="W36" s="15">
        <f>'Cena na poramnuvanje'!W36*'Sreden kurs'!$D$10</f>
        <v>0</v>
      </c>
      <c r="X36" s="15">
        <f>'Cena na poramnuvanje'!X36*'Sreden kurs'!$D$10</f>
        <v>0</v>
      </c>
      <c r="Y36" s="15">
        <f>'Cena na poramnuvanje'!Y36*'Sreden kurs'!$D$10</f>
        <v>0</v>
      </c>
      <c r="Z36" s="16">
        <f>'Cena na poramnuvanje'!Z36*'Sreden kurs'!$D$10</f>
        <v>0</v>
      </c>
      <c r="AA36" s="17">
        <f>'Cena na poramnuvanje'!AA36*'Sreden kurs'!$D$10</f>
        <v>0</v>
      </c>
    </row>
    <row r="37" spans="2:27" x14ac:dyDescent="0.25">
      <c r="B37" s="68"/>
      <c r="C37" s="10" t="s">
        <v>27</v>
      </c>
      <c r="D37" s="11">
        <f>'Cena na poramnuvanje'!D37*'Sreden kurs'!$D$10</f>
        <v>0</v>
      </c>
      <c r="E37" s="11">
        <f>'Cena na poramnuvanje'!E37*'Sreden kurs'!$D$10</f>
        <v>0</v>
      </c>
      <c r="F37" s="11">
        <f>'Cena na poramnuvanje'!F37*'Sreden kurs'!$D$10</f>
        <v>0</v>
      </c>
      <c r="G37" s="11">
        <f>'Cena na poramnuvanje'!G37*'Sreden kurs'!$D$10</f>
        <v>0</v>
      </c>
      <c r="H37" s="11">
        <f>'Cena na poramnuvanje'!H37*'Sreden kurs'!$D$10</f>
        <v>0</v>
      </c>
      <c r="I37" s="11">
        <f>'Cena na poramnuvanje'!I37*'Sreden kurs'!$D$10</f>
        <v>0</v>
      </c>
      <c r="J37" s="11">
        <f>'Cena na poramnuvanje'!J37*'Sreden kurs'!$D$10</f>
        <v>0</v>
      </c>
      <c r="K37" s="11">
        <f>'Cena na poramnuvanje'!K37*'Sreden kurs'!$D$10</f>
        <v>0</v>
      </c>
      <c r="L37" s="11">
        <f>'Cena na poramnuvanje'!L37*'Sreden kurs'!$D$10</f>
        <v>0</v>
      </c>
      <c r="M37" s="11">
        <f>'Cena na poramnuvanje'!M37*'Sreden kurs'!$D$10</f>
        <v>0</v>
      </c>
      <c r="N37" s="11">
        <f>'Cena na poramnuvanje'!N37*'Sreden kurs'!$D$10</f>
        <v>0</v>
      </c>
      <c r="O37" s="11">
        <f>'Cena na poramnuvanje'!O37*'Sreden kurs'!$D$10</f>
        <v>0</v>
      </c>
      <c r="P37" s="11">
        <f>'Cena na poramnuvanje'!P37*'Sreden kurs'!$D$10</f>
        <v>0</v>
      </c>
      <c r="Q37" s="11">
        <f>'Cena na poramnuvanje'!Q37*'Sreden kurs'!$D$10</f>
        <v>0</v>
      </c>
      <c r="R37" s="11">
        <f>'Cena na poramnuvanje'!R37*'Sreden kurs'!$D$10</f>
        <v>0</v>
      </c>
      <c r="S37" s="11">
        <f>'Cena na poramnuvanje'!S37*'Sreden kurs'!$D$10</f>
        <v>0</v>
      </c>
      <c r="T37" s="11">
        <f>'Cena na poramnuvanje'!T37*'Sreden kurs'!$D$10</f>
        <v>0</v>
      </c>
      <c r="U37" s="11">
        <f>'Cena na poramnuvanje'!U37*'Sreden kurs'!$D$10</f>
        <v>0</v>
      </c>
      <c r="V37" s="11">
        <f>'Cena na poramnuvanje'!V37*'Sreden kurs'!$D$10</f>
        <v>2285.7085813932131</v>
      </c>
      <c r="W37" s="11">
        <f>'Cena na poramnuvanje'!W37*'Sreden kurs'!$D$10</f>
        <v>2851.5244120000002</v>
      </c>
      <c r="X37" s="11">
        <f>'Cena na poramnuvanje'!X37*'Sreden kurs'!$D$10</f>
        <v>1829.9089054495912</v>
      </c>
      <c r="Y37" s="11">
        <f>'Cena na poramnuvanje'!Y37*'Sreden kurs'!$D$10</f>
        <v>1314.7742495532905</v>
      </c>
      <c r="Z37" s="11">
        <f>'Cena na poramnuvanje'!Z37*'Sreden kurs'!$D$10</f>
        <v>979.71024800000009</v>
      </c>
      <c r="AA37" s="9">
        <f>'Cena na poramnuvanje'!AA37*'Sreden kurs'!$D$10</f>
        <v>1383.809878</v>
      </c>
    </row>
    <row r="38" spans="2:27" x14ac:dyDescent="0.25">
      <c r="B38" s="68"/>
      <c r="C38" s="10" t="s">
        <v>28</v>
      </c>
      <c r="D38" s="11">
        <f>'Cena na poramnuvanje'!D38*'Sreden kurs'!$D$10</f>
        <v>1381.95904</v>
      </c>
      <c r="E38" s="11">
        <f>'Cena na poramnuvanje'!E38*'Sreden kurs'!$D$10</f>
        <v>1372.7048500000001</v>
      </c>
      <c r="F38" s="11">
        <f>'Cena na poramnuvanje'!F38*'Sreden kurs'!$D$10</f>
        <v>1311.6271960000001</v>
      </c>
      <c r="G38" s="11">
        <f>'Cena na poramnuvanje'!G38*'Sreden kurs'!$D$10</f>
        <v>1255.4851100000001</v>
      </c>
      <c r="H38" s="11">
        <f>'Cena na poramnuvanje'!H38*'Sreden kurs'!$D$10</f>
        <v>1264.7393</v>
      </c>
      <c r="I38" s="11">
        <f>'Cena na poramnuvanje'!I38*'Sreden kurs'!$D$10</f>
        <v>1381.95904</v>
      </c>
      <c r="J38" s="11">
        <f>'Cena na poramnuvanje'!J38*'Sreden kurs'!$D$10</f>
        <v>1795.3128600000002</v>
      </c>
      <c r="K38" s="11">
        <f>'Cena na poramnuvanje'!K38*'Sreden kurs'!$D$10</f>
        <v>2568.9631440000003</v>
      </c>
      <c r="L38" s="11">
        <f>'Cena na poramnuvanje'!L38*'Sreden kurs'!$D$10</f>
        <v>3154.4448980000002</v>
      </c>
      <c r="M38" s="11">
        <f>'Cena na poramnuvanje'!M38*'Sreden kurs'!$D$10</f>
        <v>3282.7696660000001</v>
      </c>
      <c r="N38" s="11">
        <f>'Cena na poramnuvanje'!N38*'Sreden kurs'!$D$10</f>
        <v>0</v>
      </c>
      <c r="O38" s="11">
        <f>'Cena na poramnuvanje'!O38*'Sreden kurs'!$D$10</f>
        <v>0</v>
      </c>
      <c r="P38" s="11">
        <f>'Cena na poramnuvanje'!P38*'Sreden kurs'!$D$10</f>
        <v>0</v>
      </c>
      <c r="Q38" s="11">
        <f>'Cena na poramnuvanje'!Q38*'Sreden kurs'!$D$10</f>
        <v>0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 x14ac:dyDescent="0.25">
      <c r="B39" s="69"/>
      <c r="C39" s="12" t="s">
        <v>29</v>
      </c>
      <c r="D39" s="13">
        <f>'Cena na poramnuvanje'!D39*'Sreden kurs'!$D$10</f>
        <v>4145.8771200000001</v>
      </c>
      <c r="E39" s="13">
        <f>'Cena na poramnuvanje'!E39*'Sreden kurs'!$D$10</f>
        <v>4118.1145500000002</v>
      </c>
      <c r="F39" s="13">
        <f>'Cena na poramnuvanje'!F39*'Sreden kurs'!$D$10</f>
        <v>3934.2646420000001</v>
      </c>
      <c r="G39" s="13">
        <f>'Cena na poramnuvanje'!G39*'Sreden kurs'!$D$10</f>
        <v>3765.8383840000001</v>
      </c>
      <c r="H39" s="13">
        <f>'Cena na poramnuvanje'!H39*'Sreden kurs'!$D$10</f>
        <v>3794.2179000000001</v>
      </c>
      <c r="I39" s="13">
        <f>'Cena na poramnuvanje'!I39*'Sreden kurs'!$D$10</f>
        <v>4145.8771200000001</v>
      </c>
      <c r="J39" s="13">
        <f>'Cena na poramnuvanje'!J39*'Sreden kurs'!$D$10</f>
        <v>5385.3216340000008</v>
      </c>
      <c r="K39" s="13">
        <f>'Cena na poramnuvanje'!K39*'Sreden kurs'!$D$10</f>
        <v>7706.2724859999998</v>
      </c>
      <c r="L39" s="13">
        <f>'Cena na poramnuvanje'!L39*'Sreden kurs'!$D$10</f>
        <v>9462.7177479999991</v>
      </c>
      <c r="M39" s="13">
        <f>'Cena na poramnuvanje'!M39*'Sreden kurs'!$D$10</f>
        <v>9847.6920520000003</v>
      </c>
      <c r="N39" s="13">
        <f>'Cena na poramnuvanje'!N39*'Sreden kurs'!$D$10</f>
        <v>0</v>
      </c>
      <c r="O39" s="13">
        <f>'Cena na poramnuvanje'!O39*'Sreden kurs'!$D$10</f>
        <v>0</v>
      </c>
      <c r="P39" s="13">
        <f>'Cena na poramnuvanje'!P39*'Sreden kurs'!$D$10</f>
        <v>0</v>
      </c>
      <c r="Q39" s="13">
        <f>'Cena na poramnuvanje'!Q39*'Sreden kurs'!$D$10</f>
        <v>0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 x14ac:dyDescent="0.25">
      <c r="B40" s="67" t="str">
        <f>'Cena na poramnuvanje'!B40:B43</f>
        <v>10.12.2020</v>
      </c>
      <c r="C40" s="7" t="s">
        <v>26</v>
      </c>
      <c r="D40" s="8">
        <f>'Cena na poramnuvanje'!D40*'Sreden kurs'!$D$11</f>
        <v>0</v>
      </c>
      <c r="E40" s="8">
        <f>'Cena na poramnuvanje'!E40*'Sreden kurs'!$D$11</f>
        <v>0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0</v>
      </c>
      <c r="J40" s="15">
        <f>'Cena na poramnuvanje'!J40*'Sreden kurs'!$D$11</f>
        <v>0</v>
      </c>
      <c r="K40" s="15">
        <f>'Cena na poramnuvanje'!K40*'Sreden kurs'!$D$11</f>
        <v>0</v>
      </c>
      <c r="L40" s="15">
        <f>'Cena na poramnuvanje'!L40*'Sreden kurs'!$D$11</f>
        <v>0</v>
      </c>
      <c r="M40" s="15">
        <f>'Cena na poramnuvanje'!M40*'Sreden kurs'!$D$11</f>
        <v>0</v>
      </c>
      <c r="N40" s="15">
        <f>'Cena na poramnuvanje'!N40*'Sreden kurs'!$D$11</f>
        <v>0</v>
      </c>
      <c r="O40" s="15">
        <f>'Cena na poramnuvanje'!O40*'Sreden kurs'!$D$11</f>
        <v>0</v>
      </c>
      <c r="P40" s="15">
        <f>'Cena na poramnuvanje'!P40*'Sreden kurs'!$D$11</f>
        <v>0</v>
      </c>
      <c r="Q40" s="15">
        <f>'Cena na poramnuvanje'!Q40*'Sreden kurs'!$D$11</f>
        <v>0</v>
      </c>
      <c r="R40" s="15">
        <f>'Cena na poramnuvanje'!R40*'Sreden kurs'!$D$11</f>
        <v>8281.2930039999992</v>
      </c>
      <c r="S40" s="15">
        <f>'Cena na poramnuvanje'!S40*'Sreden kurs'!$D$11</f>
        <v>8281.2930039999992</v>
      </c>
      <c r="T40" s="15">
        <f>'Cena na poramnuvanje'!T40*'Sreden kurs'!$D$11</f>
        <v>8281.2930039999992</v>
      </c>
      <c r="U40" s="15">
        <f>'Cena na poramnuvanje'!U40*'Sreden kurs'!$D$11</f>
        <v>8281.2930039999992</v>
      </c>
      <c r="V40" s="15">
        <f>'Cena na poramnuvanje'!V40*'Sreden kurs'!$D$11</f>
        <v>0</v>
      </c>
      <c r="W40" s="15">
        <f>'Cena na poramnuvanje'!W40*'Sreden kurs'!$D$11</f>
        <v>0</v>
      </c>
      <c r="X40" s="15">
        <f>'Cena na poramnuvanje'!X40*'Sreden kurs'!$D$11</f>
        <v>0</v>
      </c>
      <c r="Y40" s="15">
        <f>'Cena na poramnuvanje'!Y40*'Sreden kurs'!$D$11</f>
        <v>0</v>
      </c>
      <c r="Z40" s="16">
        <f>'Cena na poramnuvanje'!Z40*'Sreden kurs'!$D$11</f>
        <v>4693.7403839999997</v>
      </c>
      <c r="AA40" s="17">
        <f>'Cena na poramnuvanje'!AA40*'Sreden kurs'!$D$11</f>
        <v>4225.4768519999998</v>
      </c>
    </row>
    <row r="41" spans="2:27" x14ac:dyDescent="0.25">
      <c r="B41" s="68"/>
      <c r="C41" s="10" t="s">
        <v>27</v>
      </c>
      <c r="D41" s="11">
        <f>'Cena na poramnuvanje'!D41*'Sreden kurs'!$D$11</f>
        <v>0</v>
      </c>
      <c r="E41" s="11">
        <f>'Cena na poramnuvanje'!E41*'Sreden kurs'!$D$11</f>
        <v>758.84604000000002</v>
      </c>
      <c r="F41" s="11">
        <f>'Cena na poramnuvanje'!F41*'Sreden kurs'!$D$11</f>
        <v>0</v>
      </c>
      <c r="G41" s="11">
        <f>'Cena na poramnuvanje'!G41*'Sreden kurs'!$D$11</f>
        <v>0</v>
      </c>
      <c r="H41" s="11">
        <f>'Cena na poramnuvanje'!H41*'Sreden kurs'!$D$11</f>
        <v>0</v>
      </c>
      <c r="I41" s="11">
        <f>'Cena na poramnuvanje'!I41*'Sreden kurs'!$D$11</f>
        <v>0</v>
      </c>
      <c r="J41" s="11">
        <f>'Cena na poramnuvanje'!J41*'Sreden kurs'!$D$11</f>
        <v>1016.113356</v>
      </c>
      <c r="K41" s="11">
        <f>'Cena na poramnuvanje'!K41*'Sreden kurs'!$D$11</f>
        <v>1449.8278</v>
      </c>
      <c r="L41" s="11">
        <f>'Cena na poramnuvanje'!L41*'Sreden kurs'!$D$11</f>
        <v>0</v>
      </c>
      <c r="M41" s="11">
        <f>'Cena na poramnuvanje'!M41*'Sreden kurs'!$D$11</f>
        <v>3237.1261559999998</v>
      </c>
      <c r="N41" s="11">
        <f>'Cena na poramnuvanje'!N41*'Sreden kurs'!$D$11</f>
        <v>3108.8009719999995</v>
      </c>
      <c r="O41" s="11">
        <f>'Cena na poramnuvanje'!O41*'Sreden kurs'!$D$11</f>
        <v>3150.1364880000001</v>
      </c>
      <c r="P41" s="11">
        <f>'Cena na poramnuvanje'!P41*'Sreden kurs'!$D$11</f>
        <v>3115.5873999999999</v>
      </c>
      <c r="Q41" s="11">
        <f>'Cena na poramnuvanje'!Q41*'Sreden kurs'!$D$11</f>
        <v>3102.0145440000001</v>
      </c>
      <c r="R41" s="11">
        <f>'Cena na poramnuvanje'!R41*'Sreden kurs'!$D$11</f>
        <v>0</v>
      </c>
      <c r="S41" s="11">
        <f>'Cena na poramnuvanje'!S41*'Sreden kurs'!$D$11</f>
        <v>0</v>
      </c>
      <c r="T41" s="11">
        <f>'Cena na poramnuvanje'!T41*'Sreden kurs'!$D$11</f>
        <v>0</v>
      </c>
      <c r="U41" s="11">
        <f>'Cena na poramnuvanje'!U41*'Sreden kurs'!$D$11</f>
        <v>0</v>
      </c>
      <c r="V41" s="11">
        <f>'Cena na poramnuvanje'!V41*'Sreden kurs'!$D$11</f>
        <v>3108.1840240000001</v>
      </c>
      <c r="W41" s="11">
        <f>'Cena na poramnuvanje'!W41*'Sreden kurs'!$D$11</f>
        <v>2667.0662039999997</v>
      </c>
      <c r="X41" s="11">
        <f>'Cena na poramnuvanje'!X41*'Sreden kurs'!$D$11</f>
        <v>1628.9225339899497</v>
      </c>
      <c r="Y41" s="11">
        <f>'Cena na poramnuvanje'!Y41*'Sreden kurs'!$D$11</f>
        <v>1022.282836</v>
      </c>
      <c r="Z41" s="11">
        <f>'Cena na poramnuvanje'!Z41*'Sreden kurs'!$D$11</f>
        <v>0</v>
      </c>
      <c r="AA41" s="9">
        <f>'Cena na poramnuvanje'!AA41*'Sreden kurs'!$D$11</f>
        <v>0</v>
      </c>
    </row>
    <row r="42" spans="2:27" x14ac:dyDescent="0.25">
      <c r="B42" s="68"/>
      <c r="C42" s="10" t="s">
        <v>28</v>
      </c>
      <c r="D42" s="11">
        <f>'Cena na poramnuvanje'!D42*'Sreden kurs'!$D$11</f>
        <v>1338.7771599999999</v>
      </c>
      <c r="E42" s="11">
        <f>'Cena na poramnuvanje'!E42*'Sreden kurs'!$D$11</f>
        <v>0</v>
      </c>
      <c r="F42" s="11">
        <f>'Cena na poramnuvanje'!F42*'Sreden kurs'!$D$11</f>
        <v>1185.1571080000001</v>
      </c>
      <c r="G42" s="11">
        <f>'Cena na poramnuvanje'!G42*'Sreden kurs'!$D$11</f>
        <v>1112.9741919999999</v>
      </c>
      <c r="H42" s="11">
        <f>'Cena na poramnuvanje'!H42*'Sreden kurs'!$D$11</f>
        <v>1125.9301</v>
      </c>
      <c r="I42" s="11">
        <f>'Cena na poramnuvanje'!I42*'Sreden kurs'!$D$11</f>
        <v>1311.6314480000001</v>
      </c>
      <c r="J42" s="11">
        <f>'Cena na poramnuvanje'!J42*'Sreden kurs'!$D$11</f>
        <v>0</v>
      </c>
      <c r="K42" s="11">
        <f>'Cena na poramnuvanje'!K42*'Sreden kurs'!$D$11</f>
        <v>0</v>
      </c>
      <c r="L42" s="11">
        <f>'Cena na poramnuvanje'!L42*'Sreden kurs'!$D$11</f>
        <v>3042.7875360000003</v>
      </c>
      <c r="M42" s="11">
        <f>'Cena na poramnuvanje'!M42*'Sreden kurs'!$D$11</f>
        <v>0</v>
      </c>
      <c r="N42" s="11">
        <f>'Cena na poramnuvanje'!N42*'Sreden kurs'!$D$11</f>
        <v>0</v>
      </c>
      <c r="O42" s="11">
        <f>'Cena na poramnuvanje'!O42*'Sreden kurs'!$D$11</f>
        <v>0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 x14ac:dyDescent="0.25">
      <c r="B43" s="69"/>
      <c r="C43" s="12" t="s">
        <v>29</v>
      </c>
      <c r="D43" s="13">
        <f>'Cena na poramnuvanje'!D43*'Sreden kurs'!$D$11</f>
        <v>4016.3314799999998</v>
      </c>
      <c r="E43" s="13">
        <f>'Cena na poramnuvanje'!E43*'Sreden kurs'!$D$11</f>
        <v>0</v>
      </c>
      <c r="F43" s="13">
        <f>'Cena na poramnuvanje'!F43*'Sreden kurs'!$D$11</f>
        <v>3555.4713240000001</v>
      </c>
      <c r="G43" s="13">
        <f>'Cena na poramnuvanje'!G43*'Sreden kurs'!$D$11</f>
        <v>3338.3056280000001</v>
      </c>
      <c r="H43" s="13">
        <f>'Cena na poramnuvanje'!H43*'Sreden kurs'!$D$11</f>
        <v>3377.1733520000002</v>
      </c>
      <c r="I43" s="13">
        <f>'Cena na poramnuvanje'!I43*'Sreden kurs'!$D$11</f>
        <v>3934.2773960000004</v>
      </c>
      <c r="J43" s="13">
        <f>'Cena na poramnuvanje'!J43*'Sreden kurs'!$D$11</f>
        <v>0</v>
      </c>
      <c r="K43" s="13">
        <f>'Cena na poramnuvanje'!K43*'Sreden kurs'!$D$11</f>
        <v>0</v>
      </c>
      <c r="L43" s="13">
        <f>'Cena na poramnuvanje'!L43*'Sreden kurs'!$D$11</f>
        <v>9128.3626080000013</v>
      </c>
      <c r="M43" s="13">
        <f>'Cena na poramnuvanje'!M43*'Sreden kurs'!$D$11</f>
        <v>0</v>
      </c>
      <c r="N43" s="13">
        <f>'Cena na poramnuvanje'!N43*'Sreden kurs'!$D$11</f>
        <v>0</v>
      </c>
      <c r="O43" s="13">
        <f>'Cena na poramnuvanje'!O43*'Sreden kurs'!$D$11</f>
        <v>0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 x14ac:dyDescent="0.25">
      <c r="B44" s="67" t="str">
        <f>'Cena na poramnuvanje'!B44:B47</f>
        <v>11.12.2020</v>
      </c>
      <c r="C44" s="7" t="s">
        <v>26</v>
      </c>
      <c r="D44" s="8">
        <f>'Cena na poramnuvanje'!D44*'Sreden kurs'!$D$12</f>
        <v>0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0</v>
      </c>
      <c r="K44" s="15">
        <f>'Cena na poramnuvanje'!K44*'Sreden kurs'!$D$12</f>
        <v>0</v>
      </c>
      <c r="L44" s="15">
        <f>'Cena na poramnuvanje'!L44*'Sreden kurs'!$D$12</f>
        <v>0</v>
      </c>
      <c r="M44" s="15">
        <f>'Cena na poramnuvanje'!M44*'Sreden kurs'!$D$12</f>
        <v>0</v>
      </c>
      <c r="N44" s="15">
        <f>'Cena na poramnuvanje'!N44*'Sreden kurs'!$D$12</f>
        <v>7428.6949499999992</v>
      </c>
      <c r="O44" s="15">
        <f>'Cena na poramnuvanje'!O44*'Sreden kurs'!$D$12</f>
        <v>6938.8366500000002</v>
      </c>
      <c r="P44" s="15">
        <f>'Cena na poramnuvanje'!P44*'Sreden kurs'!$D$12</f>
        <v>6938.8366500000002</v>
      </c>
      <c r="Q44" s="15">
        <f>'Cena na poramnuvanje'!Q44*'Sreden kurs'!$D$12</f>
        <v>0</v>
      </c>
      <c r="R44" s="15">
        <f>'Cena na poramnuvanje'!R44*'Sreden kurs'!$D$12</f>
        <v>0</v>
      </c>
      <c r="S44" s="15">
        <f>'Cena na poramnuvanje'!S44*'Sreden kurs'!$D$12</f>
        <v>8078.9602499999992</v>
      </c>
      <c r="T44" s="15">
        <f>'Cena na poramnuvanje'!T44*'Sreden kurs'!$D$12</f>
        <v>8281.3198499999999</v>
      </c>
      <c r="U44" s="15">
        <f>'Cena na poramnuvanje'!U44*'Sreden kurs'!$D$12</f>
        <v>8143.74</v>
      </c>
      <c r="V44" s="15">
        <f>'Cena na poramnuvanje'!V44*'Sreden kurs'!$D$12</f>
        <v>7223.8675499999999</v>
      </c>
      <c r="W44" s="15">
        <f>'Cena na poramnuvanje'!W44*'Sreden kurs'!$D$12</f>
        <v>0</v>
      </c>
      <c r="X44" s="15">
        <f>'Cena na poramnuvanje'!X44*'Sreden kurs'!$D$12</f>
        <v>0</v>
      </c>
      <c r="Y44" s="15">
        <f>'Cena na poramnuvanje'!Y44*'Sreden kurs'!$D$12</f>
        <v>5132.4070499999998</v>
      </c>
      <c r="Z44" s="16">
        <f>'Cena na poramnuvanje'!Z44*'Sreden kurs'!$D$12</f>
        <v>4992.9763500000008</v>
      </c>
      <c r="AA44" s="17">
        <f>'Cena na poramnuvanje'!AA44*'Sreden kurs'!$D$12</f>
        <v>3983.0291999999999</v>
      </c>
    </row>
    <row r="45" spans="2:27" x14ac:dyDescent="0.25">
      <c r="B45" s="68"/>
      <c r="C45" s="10" t="s">
        <v>27</v>
      </c>
      <c r="D45" s="11">
        <f>'Cena na poramnuvanje'!D45*'Sreden kurs'!$D$12</f>
        <v>0</v>
      </c>
      <c r="E45" s="11">
        <f>'Cena na poramnuvanje'!E45*'Sreden kurs'!$D$12</f>
        <v>0</v>
      </c>
      <c r="F45" s="11">
        <f>'Cena na poramnuvanje'!F45*'Sreden kurs'!$D$12</f>
        <v>0</v>
      </c>
      <c r="G45" s="11">
        <f>'Cena na poramnuvanje'!G45*'Sreden kurs'!$D$12</f>
        <v>0</v>
      </c>
      <c r="H45" s="11">
        <f>'Cena na poramnuvanje'!H45*'Sreden kurs'!$D$12</f>
        <v>0</v>
      </c>
      <c r="I45" s="11">
        <f>'Cena na poramnuvanje'!I45*'Sreden kurs'!$D$12</f>
        <v>0</v>
      </c>
      <c r="J45" s="11">
        <f>'Cena na poramnuvanje'!J45*'Sreden kurs'!$D$12</f>
        <v>0</v>
      </c>
      <c r="K45" s="11">
        <f>'Cena na poramnuvanje'!K45*'Sreden kurs'!$D$12</f>
        <v>0</v>
      </c>
      <c r="L45" s="11">
        <f>'Cena na poramnuvanje'!L45*'Sreden kurs'!$D$12</f>
        <v>0</v>
      </c>
      <c r="M45" s="11">
        <f>'Cena na poramnuvanje'!M45*'Sreden kurs'!$D$12</f>
        <v>0</v>
      </c>
      <c r="N45" s="11">
        <f>'Cena na poramnuvanje'!N45*'Sreden kurs'!$D$12</f>
        <v>0</v>
      </c>
      <c r="O45" s="11">
        <f>'Cena na poramnuvanje'!O45*'Sreden kurs'!$D$12</f>
        <v>0</v>
      </c>
      <c r="P45" s="11">
        <f>'Cena na poramnuvanje'!P45*'Sreden kurs'!$D$12</f>
        <v>0</v>
      </c>
      <c r="Q45" s="11">
        <f>'Cena na poramnuvanje'!Q45*'Sreden kurs'!$D$12</f>
        <v>2266.6743000000001</v>
      </c>
      <c r="R45" s="11">
        <f>'Cena na poramnuvanje'!R45*'Sreden kurs'!$D$12</f>
        <v>1410.6947343750001</v>
      </c>
      <c r="S45" s="11">
        <f>'Cena na poramnuvanje'!S45*'Sreden kurs'!$D$12</f>
        <v>0</v>
      </c>
      <c r="T45" s="11">
        <f>'Cena na poramnuvanje'!T45*'Sreden kurs'!$D$12</f>
        <v>0</v>
      </c>
      <c r="U45" s="11">
        <f>'Cena na poramnuvanje'!U45*'Sreden kurs'!$D$12</f>
        <v>0</v>
      </c>
      <c r="V45" s="11">
        <f>'Cena na poramnuvanje'!V45*'Sreden kurs'!$D$12</f>
        <v>0</v>
      </c>
      <c r="W45" s="11">
        <f>'Cena na poramnuvanje'!W45*'Sreden kurs'!$D$12</f>
        <v>0</v>
      </c>
      <c r="X45" s="11">
        <f>'Cena na poramnuvanje'!X45*'Sreden kurs'!$D$12</f>
        <v>0</v>
      </c>
      <c r="Y45" s="11">
        <f>'Cena na poramnuvanje'!Y45*'Sreden kurs'!$D$12</f>
        <v>0</v>
      </c>
      <c r="Z45" s="11">
        <f>'Cena na poramnuvanje'!Z45*'Sreden kurs'!$D$12</f>
        <v>0</v>
      </c>
      <c r="AA45" s="9">
        <f>'Cena na poramnuvanje'!AA45*'Sreden kurs'!$D$12</f>
        <v>0</v>
      </c>
    </row>
    <row r="46" spans="2:27" x14ac:dyDescent="0.25">
      <c r="B46" s="68"/>
      <c r="C46" s="10" t="s">
        <v>28</v>
      </c>
      <c r="D46" s="11">
        <f>'Cena na poramnuvanje'!D46*'Sreden kurs'!$D$12</f>
        <v>1293.1272000000001</v>
      </c>
      <c r="E46" s="11">
        <f>'Cena na poramnuvanje'!E46*'Sreden kurs'!$D$12</f>
        <v>1203.6694500000001</v>
      </c>
      <c r="F46" s="11">
        <f>'Cena na poramnuvanje'!F46*'Sreden kurs'!$D$12</f>
        <v>1158.0151499999999</v>
      </c>
      <c r="G46" s="11">
        <f>'Cena na poramnuvanje'!G46*'Sreden kurs'!$D$12</f>
        <v>1109.2761</v>
      </c>
      <c r="H46" s="11">
        <f>'Cena na poramnuvanje'!H46*'Sreden kurs'!$D$12</f>
        <v>1127.1676499999999</v>
      </c>
      <c r="I46" s="11">
        <f>'Cena na poramnuvanje'!I46*'Sreden kurs'!$D$12</f>
        <v>1291.8933000000002</v>
      </c>
      <c r="J46" s="11">
        <f>'Cena na poramnuvanje'!J46*'Sreden kurs'!$D$12</f>
        <v>1850.85</v>
      </c>
      <c r="K46" s="11">
        <f>'Cena na poramnuvanje'!K46*'Sreden kurs'!$D$12</f>
        <v>2097.01305</v>
      </c>
      <c r="L46" s="11">
        <f>'Cena na poramnuvanje'!L46*'Sreden kurs'!$D$12</f>
        <v>2718.8986500000001</v>
      </c>
      <c r="M46" s="11">
        <f>'Cena na poramnuvanje'!M46*'Sreden kurs'!$D$12</f>
        <v>2970.6142500000001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2264.8234499999999</v>
      </c>
      <c r="X46" s="11">
        <f>'Cena na poramnuvanje'!X46*'Sreden kurs'!$D$12</f>
        <v>1912.5450000000001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 x14ac:dyDescent="0.25">
      <c r="B47" s="69"/>
      <c r="C47" s="12" t="s">
        <v>29</v>
      </c>
      <c r="D47" s="13">
        <f>'Cena na poramnuvanje'!D47*'Sreden kurs'!$D$12</f>
        <v>3879.3816000000002</v>
      </c>
      <c r="E47" s="13">
        <f>'Cena na poramnuvanje'!E47*'Sreden kurs'!$D$12</f>
        <v>3610.3914000000004</v>
      </c>
      <c r="F47" s="13">
        <f>'Cena na poramnuvanje'!F47*'Sreden kurs'!$D$12</f>
        <v>3474.0454500000001</v>
      </c>
      <c r="G47" s="13">
        <f>'Cena na poramnuvanje'!G47*'Sreden kurs'!$D$12</f>
        <v>3327.21135</v>
      </c>
      <c r="H47" s="13">
        <f>'Cena na poramnuvanje'!H47*'Sreden kurs'!$D$12</f>
        <v>3380.886</v>
      </c>
      <c r="I47" s="13">
        <f>'Cena na poramnuvanje'!I47*'Sreden kurs'!$D$12</f>
        <v>3875.6799000000001</v>
      </c>
      <c r="J47" s="13">
        <f>'Cena na poramnuvanje'!J47*'Sreden kurs'!$D$12</f>
        <v>5552.55</v>
      </c>
      <c r="K47" s="13">
        <f>'Cena na poramnuvanje'!K47*'Sreden kurs'!$D$12</f>
        <v>6290.4222</v>
      </c>
      <c r="L47" s="13">
        <f>'Cena na poramnuvanje'!L47*'Sreden kurs'!$D$12</f>
        <v>8156.0789999999997</v>
      </c>
      <c r="M47" s="13">
        <f>'Cena na poramnuvanje'!M47*'Sreden kurs'!$D$12</f>
        <v>8911.8427499999998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6794.4703499999996</v>
      </c>
      <c r="X47" s="13">
        <f>'Cena na poramnuvanje'!X47*'Sreden kurs'!$D$12</f>
        <v>5737.6350000000002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 x14ac:dyDescent="0.25">
      <c r="B48" s="67" t="str">
        <f>'Cena na poramnuvanje'!B48:B51</f>
        <v>12.12.2020</v>
      </c>
      <c r="C48" s="7" t="s">
        <v>26</v>
      </c>
      <c r="D48" s="8">
        <f>'Cena na poramnuvanje'!D48*'Sreden kurs'!$D$13</f>
        <v>0</v>
      </c>
      <c r="E48" s="8">
        <f>'Cena na poramnuvanje'!E48*'Sreden kurs'!$D$13</f>
        <v>0</v>
      </c>
      <c r="F48" s="15">
        <f>'Cena na poramnuvanje'!F48*'Sreden kurs'!$D$13</f>
        <v>0</v>
      </c>
      <c r="G48" s="15">
        <f>'Cena na poramnuvanje'!G48*'Sreden kurs'!$D$13</f>
        <v>0</v>
      </c>
      <c r="H48" s="15">
        <f>'Cena na poramnuvanje'!H48*'Sreden kurs'!$D$13</f>
        <v>0</v>
      </c>
      <c r="I48" s="15">
        <f>'Cena na poramnuvanje'!I48*'Sreden kurs'!$D$13</f>
        <v>0</v>
      </c>
      <c r="J48" s="15">
        <f>'Cena na poramnuvanje'!J48*'Sreden kurs'!$D$13</f>
        <v>0</v>
      </c>
      <c r="K48" s="15">
        <f>'Cena na poramnuvanje'!K48*'Sreden kurs'!$D$13</f>
        <v>0</v>
      </c>
      <c r="L48" s="15">
        <f>'Cena na poramnuvanje'!L48*'Sreden kurs'!$D$13</f>
        <v>0</v>
      </c>
      <c r="M48" s="15">
        <f>'Cena na poramnuvanje'!M48*'Sreden kurs'!$D$13</f>
        <v>0</v>
      </c>
      <c r="N48" s="15">
        <f>'Cena na poramnuvanje'!N48*'Sreden kurs'!$D$13</f>
        <v>5788.7949349999999</v>
      </c>
      <c r="O48" s="15">
        <f>'Cena na poramnuvanje'!O48*'Sreden kurs'!$D$13</f>
        <v>5283.5169799999994</v>
      </c>
      <c r="P48" s="15">
        <f>'Cena na poramnuvanje'!P48*'Sreden kurs'!$D$13</f>
        <v>5157.6601999999993</v>
      </c>
      <c r="Q48" s="15">
        <f>'Cena na poramnuvanje'!Q48*'Sreden kurs'!$D$13</f>
        <v>4998.4883899999995</v>
      </c>
      <c r="R48" s="15">
        <f>'Cena na poramnuvanje'!R48*'Sreden kurs'!$D$13</f>
        <v>4889.2891250000002</v>
      </c>
      <c r="S48" s="15">
        <f>'Cena na poramnuvanje'!S48*'Sreden kurs'!$D$13</f>
        <v>5013.2950700000001</v>
      </c>
      <c r="T48" s="15">
        <f>'Cena na poramnuvanje'!T48*'Sreden kurs'!$D$13</f>
        <v>5471.0682599999991</v>
      </c>
      <c r="U48" s="15">
        <f>'Cena na poramnuvanje'!U48*'Sreden kurs'!$D$13</f>
        <v>5661.0873199999996</v>
      </c>
      <c r="V48" s="15">
        <f>'Cena na poramnuvanje'!V48*'Sreden kurs'!$D$13</f>
        <v>5589.5216999999993</v>
      </c>
      <c r="W48" s="15">
        <f>'Cena na poramnuvanje'!W48*'Sreden kurs'!$D$13</f>
        <v>5232.3105450000003</v>
      </c>
      <c r="X48" s="15">
        <f>'Cena na poramnuvanje'!X48*'Sreden kurs'!$D$13</f>
        <v>4848.5707549999997</v>
      </c>
      <c r="Y48" s="15">
        <f>'Cena na poramnuvanje'!Y48*'Sreden kurs'!$D$13</f>
        <v>4476.5529200000001</v>
      </c>
      <c r="Z48" s="16">
        <f>'Cena na poramnuvanje'!Z48*'Sreden kurs'!$D$13</f>
        <v>4319.2319450000005</v>
      </c>
      <c r="AA48" s="17">
        <f>'Cena na poramnuvanje'!AA48*'Sreden kurs'!$D$13</f>
        <v>3857.14014</v>
      </c>
    </row>
    <row r="49" spans="2:27" x14ac:dyDescent="0.25">
      <c r="B49" s="68"/>
      <c r="C49" s="10" t="s">
        <v>27</v>
      </c>
      <c r="D49" s="11">
        <f>'Cena na poramnuvanje'!D49*'Sreden kurs'!$D$13</f>
        <v>0</v>
      </c>
      <c r="E49" s="11">
        <f>'Cena na poramnuvanje'!E49*'Sreden kurs'!$D$13</f>
        <v>0</v>
      </c>
      <c r="F49" s="11">
        <f>'Cena na poramnuvanje'!F49*'Sreden kurs'!$D$13</f>
        <v>0</v>
      </c>
      <c r="G49" s="11">
        <f>'Cena na poramnuvanje'!G49*'Sreden kurs'!$D$13</f>
        <v>0</v>
      </c>
      <c r="H49" s="11">
        <f>'Cena na poramnuvanje'!H49*'Sreden kurs'!$D$13</f>
        <v>0</v>
      </c>
      <c r="I49" s="11">
        <f>'Cena na poramnuvanje'!I49*'Sreden kurs'!$D$13</f>
        <v>0</v>
      </c>
      <c r="J49" s="11">
        <f>'Cena na poramnuvanje'!J49*'Sreden kurs'!$D$13</f>
        <v>0</v>
      </c>
      <c r="K49" s="11">
        <f>'Cena na poramnuvanje'!K49*'Sreden kurs'!$D$13</f>
        <v>0</v>
      </c>
      <c r="L49" s="11">
        <f>'Cena na poramnuvanje'!L49*'Sreden kurs'!$D$13</f>
        <v>0</v>
      </c>
      <c r="M49" s="11">
        <f>'Cena na poramnuvanje'!M49*'Sreden kurs'!$D$13</f>
        <v>0</v>
      </c>
      <c r="N49" s="11">
        <f>'Cena na poramnuvanje'!N49*'Sreden kurs'!$D$13</f>
        <v>0</v>
      </c>
      <c r="O49" s="11">
        <f>'Cena na poramnuvanje'!O49*'Sreden kurs'!$D$13</f>
        <v>0</v>
      </c>
      <c r="P49" s="11">
        <f>'Cena na poramnuvanje'!P49*'Sreden kurs'!$D$13</f>
        <v>0</v>
      </c>
      <c r="Q49" s="11">
        <f>'Cena na poramnuvanje'!Q49*'Sreden kurs'!$D$13</f>
        <v>0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0</v>
      </c>
      <c r="U49" s="11">
        <f>'Cena na poramnuvanje'!U49*'Sreden kurs'!$D$13</f>
        <v>0</v>
      </c>
      <c r="V49" s="11">
        <f>'Cena na poramnuvanje'!V49*'Sreden kurs'!$D$13</f>
        <v>0</v>
      </c>
      <c r="W49" s="11">
        <f>'Cena na poramnuvanje'!W49*'Sreden kurs'!$D$13</f>
        <v>0</v>
      </c>
      <c r="X49" s="11">
        <f>'Cena na poramnuvanje'!X49*'Sreden kurs'!$D$13</f>
        <v>0</v>
      </c>
      <c r="Y49" s="11">
        <f>'Cena na poramnuvanje'!Y49*'Sreden kurs'!$D$13</f>
        <v>0</v>
      </c>
      <c r="Z49" s="11">
        <f>'Cena na poramnuvanje'!Z49*'Sreden kurs'!$D$13</f>
        <v>0</v>
      </c>
      <c r="AA49" s="9">
        <f>'Cena na poramnuvanje'!AA49*'Sreden kurs'!$D$13</f>
        <v>0</v>
      </c>
    </row>
    <row r="50" spans="2:27" x14ac:dyDescent="0.25">
      <c r="B50" s="68"/>
      <c r="C50" s="10" t="s">
        <v>28</v>
      </c>
      <c r="D50" s="11">
        <f>'Cena na poramnuvanje'!D50*'Sreden kurs'!$D$13</f>
        <v>1168.4938300000001</v>
      </c>
      <c r="E50" s="11">
        <f>'Cena na poramnuvanje'!E50*'Sreden kurs'!$D$13</f>
        <v>1067.931795</v>
      </c>
      <c r="F50" s="11">
        <f>'Cena na poramnuvanje'!F50*'Sreden kurs'!$D$13</f>
        <v>1043.87094</v>
      </c>
      <c r="G50" s="11">
        <f>'Cena na poramnuvanje'!G50*'Sreden kurs'!$D$13</f>
        <v>1016.1084149999999</v>
      </c>
      <c r="H50" s="11">
        <f>'Cena na poramnuvanje'!H50*'Sreden kurs'!$D$13</f>
        <v>1021.6609199999999</v>
      </c>
      <c r="I50" s="11">
        <f>'Cena na poramnuvanje'!I50*'Sreden kurs'!$D$13</f>
        <v>1093.2265399999999</v>
      </c>
      <c r="J50" s="11">
        <f>'Cena na poramnuvanje'!J50*'Sreden kurs'!$D$13</f>
        <v>1235.7408350000001</v>
      </c>
      <c r="K50" s="11">
        <f>'Cena na poramnuvanje'!K50*'Sreden kurs'!$D$13</f>
        <v>1879.8314149999999</v>
      </c>
      <c r="L50" s="11">
        <f>'Cena na poramnuvanje'!L50*'Sreden kurs'!$D$13</f>
        <v>2123.5246900000002</v>
      </c>
      <c r="M50" s="11">
        <f>'Cena na poramnuvanje'!M50*'Sreden kurs'!$D$13</f>
        <v>2050.1082349999997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 x14ac:dyDescent="0.25">
      <c r="B51" s="69"/>
      <c r="C51" s="12" t="s">
        <v>29</v>
      </c>
      <c r="D51" s="13">
        <f>'Cena na poramnuvanje'!D51*'Sreden kurs'!$D$13</f>
        <v>3505.4814900000001</v>
      </c>
      <c r="E51" s="13">
        <f>'Cena na poramnuvanje'!E51*'Sreden kurs'!$D$13</f>
        <v>3203.7953849999999</v>
      </c>
      <c r="F51" s="13">
        <f>'Cena na poramnuvanje'!F51*'Sreden kurs'!$D$13</f>
        <v>3131.6128199999998</v>
      </c>
      <c r="G51" s="13">
        <f>'Cena na poramnuvanje'!G51*'Sreden kurs'!$D$13</f>
        <v>3048.3252449999995</v>
      </c>
      <c r="H51" s="13">
        <f>'Cena na poramnuvanje'!H51*'Sreden kurs'!$D$13</f>
        <v>3064.9827599999999</v>
      </c>
      <c r="I51" s="13">
        <f>'Cena na poramnuvanje'!I51*'Sreden kurs'!$D$13</f>
        <v>3279.6796199999999</v>
      </c>
      <c r="J51" s="13">
        <f>'Cena na poramnuvanje'!J51*'Sreden kurs'!$D$13</f>
        <v>3707.2225050000002</v>
      </c>
      <c r="K51" s="13">
        <f>'Cena na poramnuvanje'!K51*'Sreden kurs'!$D$13</f>
        <v>5638.8773000000001</v>
      </c>
      <c r="L51" s="13">
        <f>'Cena na poramnuvanje'!L51*'Sreden kurs'!$D$13</f>
        <v>6370.5740699999997</v>
      </c>
      <c r="M51" s="13">
        <f>'Cena na poramnuvanje'!M51*'Sreden kurs'!$D$13</f>
        <v>6149.7077600000002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 x14ac:dyDescent="0.25">
      <c r="B52" s="67" t="str">
        <f>'Cena na poramnuvanje'!B52:B55</f>
        <v>13.12.2020</v>
      </c>
      <c r="C52" s="7" t="s">
        <v>26</v>
      </c>
      <c r="D52" s="8">
        <f>'Cena na poramnuvanje'!D52*'Sreden kurs'!$D$14</f>
        <v>0</v>
      </c>
      <c r="E52" s="8">
        <f>'Cena na poramnuvanje'!E52*'Sreden kurs'!$D$14</f>
        <v>0</v>
      </c>
      <c r="F52" s="15">
        <f>'Cena na poramnuvanje'!F52*'Sreden kurs'!$D$14</f>
        <v>0</v>
      </c>
      <c r="G52" s="15">
        <f>'Cena na poramnuvanje'!G52*'Sreden kurs'!$D$14</f>
        <v>0</v>
      </c>
      <c r="H52" s="15">
        <f>'Cena na poramnuvanje'!H52*'Sreden kurs'!$D$14</f>
        <v>0</v>
      </c>
      <c r="I52" s="15">
        <f>'Cena na poramnuvanje'!I52*'Sreden kurs'!$D$14</f>
        <v>0</v>
      </c>
      <c r="J52" s="15">
        <f>'Cena na poramnuvanje'!J52*'Sreden kurs'!$D$14</f>
        <v>0</v>
      </c>
      <c r="K52" s="15">
        <f>'Cena na poramnuvanje'!K52*'Sreden kurs'!$D$14</f>
        <v>0</v>
      </c>
      <c r="L52" s="15">
        <f>'Cena na poramnuvanje'!L52*'Sreden kurs'!$D$14</f>
        <v>0</v>
      </c>
      <c r="M52" s="15">
        <f>'Cena na poramnuvanje'!M52*'Sreden kurs'!$D$14</f>
        <v>0</v>
      </c>
      <c r="N52" s="15">
        <f>'Cena na poramnuvanje'!N52*'Sreden kurs'!$D$14</f>
        <v>4498.7629399999996</v>
      </c>
      <c r="O52" s="15">
        <f>'Cena na poramnuvanje'!O52*'Sreden kurs'!$D$14</f>
        <v>4641.8941799999993</v>
      </c>
      <c r="P52" s="15">
        <f>'Cena na poramnuvanje'!P52*'Sreden kurs'!$D$14</f>
        <v>4512.3357299999998</v>
      </c>
      <c r="Q52" s="15">
        <f>'Cena na poramnuvanje'!Q52*'Sreden kurs'!$D$14</f>
        <v>4324.7844499999992</v>
      </c>
      <c r="R52" s="15">
        <f>'Cena na poramnuvanje'!R52*'Sreden kurs'!$D$14</f>
        <v>4144.0195649999996</v>
      </c>
      <c r="S52" s="15">
        <f>'Cena na poramnuvanje'!S52*'Sreden kurs'!$D$14</f>
        <v>0</v>
      </c>
      <c r="T52" s="15">
        <f>'Cena na poramnuvanje'!T52*'Sreden kurs'!$D$14</f>
        <v>5081.7759649999998</v>
      </c>
      <c r="U52" s="15">
        <f>'Cena na poramnuvanje'!U52*'Sreden kurs'!$D$14</f>
        <v>5644.4298049999998</v>
      </c>
      <c r="V52" s="15">
        <f>'Cena na poramnuvanje'!V52*'Sreden kurs'!$D$14</f>
        <v>0</v>
      </c>
      <c r="W52" s="15">
        <f>'Cena na poramnuvanje'!W52*'Sreden kurs'!$D$14</f>
        <v>4808.4693299999999</v>
      </c>
      <c r="X52" s="15">
        <f>'Cena na poramnuvanje'!X52*'Sreden kurs'!$D$14</f>
        <v>4267.4085649999997</v>
      </c>
      <c r="Y52" s="15">
        <f>'Cena na poramnuvanje'!Y52*'Sreden kurs'!$D$14</f>
        <v>3830.6115050000003</v>
      </c>
      <c r="Z52" s="16">
        <f>'Cena na poramnuvanje'!Z52*'Sreden kurs'!$D$14</f>
        <v>3679.4599800000001</v>
      </c>
      <c r="AA52" s="17">
        <f>'Cena na poramnuvanje'!AA52*'Sreden kurs'!$D$14</f>
        <v>3294.4863</v>
      </c>
    </row>
    <row r="53" spans="2:27" x14ac:dyDescent="0.25">
      <c r="B53" s="68"/>
      <c r="C53" s="10" t="s">
        <v>27</v>
      </c>
      <c r="D53" s="11">
        <f>'Cena na poramnuvanje'!D53*'Sreden kurs'!$D$14</f>
        <v>0</v>
      </c>
      <c r="E53" s="11">
        <f>'Cena na poramnuvanje'!E53*'Sreden kurs'!$D$14</f>
        <v>0</v>
      </c>
      <c r="F53" s="11">
        <f>'Cena na poramnuvanje'!F53*'Sreden kurs'!$D$14</f>
        <v>0</v>
      </c>
      <c r="G53" s="11">
        <f>'Cena na poramnuvanje'!G53*'Sreden kurs'!$D$14</f>
        <v>0</v>
      </c>
      <c r="H53" s="11">
        <f>'Cena na poramnuvanje'!H53*'Sreden kurs'!$D$14</f>
        <v>0</v>
      </c>
      <c r="I53" s="11">
        <f>'Cena na poramnuvanje'!I53*'Sreden kurs'!$D$14</f>
        <v>0</v>
      </c>
      <c r="J53" s="11">
        <f>'Cena na poramnuvanje'!J53*'Sreden kurs'!$D$14</f>
        <v>0</v>
      </c>
      <c r="K53" s="11">
        <f>'Cena na poramnuvanje'!K53*'Sreden kurs'!$D$14</f>
        <v>0</v>
      </c>
      <c r="L53" s="11">
        <f>'Cena na poramnuvanje'!L53*'Sreden kurs'!$D$14</f>
        <v>0</v>
      </c>
      <c r="M53" s="11">
        <f>'Cena na poramnuvanje'!M53*'Sreden kurs'!$D$14</f>
        <v>0</v>
      </c>
      <c r="N53" s="11">
        <f>'Cena na poramnuvanje'!N53*'Sreden kurs'!$D$14</f>
        <v>0</v>
      </c>
      <c r="O53" s="11">
        <f>'Cena na poramnuvanje'!O53*'Sreden kurs'!$D$14</f>
        <v>0</v>
      </c>
      <c r="P53" s="11">
        <f>'Cena na poramnuvanje'!P53*'Sreden kurs'!$D$14</f>
        <v>0</v>
      </c>
      <c r="Q53" s="11">
        <f>'Cena na poramnuvanje'!Q53*'Sreden kurs'!$D$14</f>
        <v>0</v>
      </c>
      <c r="R53" s="11">
        <f>'Cena na poramnuvanje'!R53*'Sreden kurs'!$D$14</f>
        <v>0</v>
      </c>
      <c r="S53" s="11">
        <f>'Cena na poramnuvanje'!S53*'Sreden kurs'!$D$14</f>
        <v>1412.80405</v>
      </c>
      <c r="T53" s="11">
        <f>'Cena na poramnuvanje'!T53*'Sreden kurs'!$D$14</f>
        <v>0</v>
      </c>
      <c r="U53" s="11">
        <f>'Cena na poramnuvanje'!U53*'Sreden kurs'!$D$14</f>
        <v>0</v>
      </c>
      <c r="V53" s="11">
        <f>'Cena na poramnuvanje'!V53*'Sreden kurs'!$D$14</f>
        <v>1741.6357350000001</v>
      </c>
      <c r="W53" s="11">
        <f>'Cena na poramnuvanje'!W53*'Sreden kurs'!$D$14</f>
        <v>0</v>
      </c>
      <c r="X53" s="11">
        <f>'Cena na poramnuvanje'!X53*'Sreden kurs'!$D$14</f>
        <v>0</v>
      </c>
      <c r="Y53" s="11">
        <f>'Cena na poramnuvanje'!Y53*'Sreden kurs'!$D$14</f>
        <v>0</v>
      </c>
      <c r="Z53" s="11">
        <f>'Cena na poramnuvanje'!Z53*'Sreden kurs'!$D$14</f>
        <v>0</v>
      </c>
      <c r="AA53" s="9">
        <f>'Cena na poramnuvanje'!AA53*'Sreden kurs'!$D$14</f>
        <v>0</v>
      </c>
    </row>
    <row r="54" spans="2:27" x14ac:dyDescent="0.25">
      <c r="B54" s="68"/>
      <c r="C54" s="10" t="s">
        <v>28</v>
      </c>
      <c r="D54" s="11">
        <f>'Cena na poramnuvanje'!D54*'Sreden kurs'!$D$14</f>
        <v>1271.523645</v>
      </c>
      <c r="E54" s="11">
        <f>'Cena na poramnuvanje'!E54*'Sreden kurs'!$D$14</f>
        <v>1164.175215</v>
      </c>
      <c r="F54" s="11">
        <f>'Cena na poramnuvanje'!F54*'Sreden kurs'!$D$14</f>
        <v>1127.7754600000001</v>
      </c>
      <c r="G54" s="11">
        <f>'Cena na poramnuvanje'!G54*'Sreden kurs'!$D$14</f>
        <v>1080.2706950000002</v>
      </c>
      <c r="H54" s="11">
        <f>'Cena na poramnuvanje'!H54*'Sreden kurs'!$D$14</f>
        <v>1071.0165199999999</v>
      </c>
      <c r="I54" s="11">
        <f>'Cena na poramnuvanje'!I54*'Sreden kurs'!$D$14</f>
        <v>1077.18597</v>
      </c>
      <c r="J54" s="11">
        <f>'Cena na poramnuvanje'!J54*'Sreden kurs'!$D$14</f>
        <v>1113.5857249999999</v>
      </c>
      <c r="K54" s="11">
        <f>'Cena na poramnuvanje'!K54*'Sreden kurs'!$D$14</f>
        <v>1219.7002649999999</v>
      </c>
      <c r="L54" s="11">
        <f>'Cena na poramnuvanje'!L54*'Sreden kurs'!$D$14</f>
        <v>1323.96397</v>
      </c>
      <c r="M54" s="11">
        <f>'Cena na poramnuvanje'!M54*'Sreden kurs'!$D$14</f>
        <v>1431.3123999999998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 x14ac:dyDescent="0.25">
      <c r="B55" s="69"/>
      <c r="C55" s="12" t="s">
        <v>29</v>
      </c>
      <c r="D55" s="13">
        <f>'Cena na poramnuvanje'!D55*'Sreden kurs'!$D$14</f>
        <v>3813.95399</v>
      </c>
      <c r="E55" s="13">
        <f>'Cena na poramnuvanje'!E55*'Sreden kurs'!$D$14</f>
        <v>3492.5256449999997</v>
      </c>
      <c r="F55" s="13">
        <f>'Cena na poramnuvanje'!F55*'Sreden kurs'!$D$14</f>
        <v>3383.32638</v>
      </c>
      <c r="G55" s="13">
        <f>'Cena na poramnuvanje'!G55*'Sreden kurs'!$D$14</f>
        <v>3240.1951400000003</v>
      </c>
      <c r="H55" s="13">
        <f>'Cena na poramnuvanje'!H55*'Sreden kurs'!$D$14</f>
        <v>3212.4326149999997</v>
      </c>
      <c r="I55" s="13">
        <f>'Cena na poramnuvanje'!I55*'Sreden kurs'!$D$14</f>
        <v>3230.9409649999998</v>
      </c>
      <c r="J55" s="13">
        <f>'Cena na poramnuvanje'!J55*'Sreden kurs'!$D$14</f>
        <v>3340.7571749999997</v>
      </c>
      <c r="K55" s="13">
        <f>'Cena na poramnuvanje'!K55*'Sreden kurs'!$D$14</f>
        <v>3659.1007949999998</v>
      </c>
      <c r="L55" s="13">
        <f>'Cena na poramnuvanje'!L55*'Sreden kurs'!$D$14</f>
        <v>3971.8919099999994</v>
      </c>
      <c r="M55" s="13">
        <f>'Cena na poramnuvanje'!M55*'Sreden kurs'!$D$14</f>
        <v>4293.9371999999994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 x14ac:dyDescent="0.25">
      <c r="B56" s="67" t="str">
        <f>'Cena na poramnuvanje'!B56:B59</f>
        <v>14.12.2020</v>
      </c>
      <c r="C56" s="7" t="s">
        <v>26</v>
      </c>
      <c r="D56" s="8">
        <f>'Cena na poramnuvanje'!D56*'Sreden kurs'!$D$15</f>
        <v>0</v>
      </c>
      <c r="E56" s="8">
        <f>'Cena na poramnuvanje'!E56*'Sreden kurs'!$D$15</f>
        <v>0</v>
      </c>
      <c r="F56" s="15">
        <f>'Cena na poramnuvanje'!F56*'Sreden kurs'!$D$15</f>
        <v>0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0</v>
      </c>
      <c r="P56" s="15">
        <f>'Cena na poramnuvanje'!P56*'Sreden kurs'!$D$15</f>
        <v>0</v>
      </c>
      <c r="Q56" s="15">
        <f>'Cena na poramnuvanje'!Q56*'Sreden kurs'!$D$15</f>
        <v>0</v>
      </c>
      <c r="R56" s="15">
        <f>'Cena na poramnuvanje'!R56*'Sreden kurs'!$D$15</f>
        <v>5580.2675250000002</v>
      </c>
      <c r="S56" s="15">
        <f>'Cena na poramnuvanje'!S56*'Sreden kurs'!$D$15</f>
        <v>5611.114775</v>
      </c>
      <c r="T56" s="15">
        <f>'Cena na poramnuvanje'!T56*'Sreden kurs'!$D$15</f>
        <v>0</v>
      </c>
      <c r="U56" s="15">
        <f>'Cena na poramnuvanje'!U56*'Sreden kurs'!$D$15</f>
        <v>0</v>
      </c>
      <c r="V56" s="15">
        <f>'Cena na poramnuvanje'!V56*'Sreden kurs'!$D$15</f>
        <v>0</v>
      </c>
      <c r="W56" s="15">
        <f>'Cena na poramnuvanje'!W56*'Sreden kurs'!$D$15</f>
        <v>0</v>
      </c>
      <c r="X56" s="15">
        <f>'Cena na poramnuvanje'!X56*'Sreden kurs'!$D$15</f>
        <v>0</v>
      </c>
      <c r="Y56" s="15">
        <f>'Cena na poramnuvanje'!Y56*'Sreden kurs'!$D$15</f>
        <v>0</v>
      </c>
      <c r="Z56" s="16">
        <f>'Cena na poramnuvanje'!Z56*'Sreden kurs'!$D$15</f>
        <v>4036.0541899999998</v>
      </c>
      <c r="AA56" s="17">
        <f>'Cena na poramnuvanje'!AA56*'Sreden kurs'!$D$15</f>
        <v>3396.2822249999995</v>
      </c>
    </row>
    <row r="57" spans="2:27" x14ac:dyDescent="0.25">
      <c r="B57" s="68"/>
      <c r="C57" s="10" t="s">
        <v>27</v>
      </c>
      <c r="D57" s="11">
        <f>'Cena na poramnuvanje'!D57*'Sreden kurs'!$D$15</f>
        <v>736.41877211538474</v>
      </c>
      <c r="E57" s="11">
        <f>'Cena na poramnuvanje'!E57*'Sreden kurs'!$D$15</f>
        <v>736.01538499999992</v>
      </c>
      <c r="F57" s="11">
        <f>'Cena na poramnuvanje'!F57*'Sreden kurs'!$D$15</f>
        <v>0</v>
      </c>
      <c r="G57" s="11">
        <f>'Cena na poramnuvanje'!G57*'Sreden kurs'!$D$15</f>
        <v>0</v>
      </c>
      <c r="H57" s="11">
        <f>'Cena na poramnuvanje'!H57*'Sreden kurs'!$D$15</f>
        <v>0</v>
      </c>
      <c r="I57" s="11">
        <f>'Cena na poramnuvanje'!I57*'Sreden kurs'!$D$15</f>
        <v>0</v>
      </c>
      <c r="J57" s="11">
        <f>'Cena na poramnuvanje'!J57*'Sreden kurs'!$D$15</f>
        <v>0</v>
      </c>
      <c r="K57" s="11">
        <f>'Cena na poramnuvanje'!K57*'Sreden kurs'!$D$15</f>
        <v>0</v>
      </c>
      <c r="L57" s="11">
        <f>'Cena na poramnuvanje'!L57*'Sreden kurs'!$D$15</f>
        <v>0</v>
      </c>
      <c r="M57" s="11">
        <f>'Cena na poramnuvanje'!M57*'Sreden kurs'!$D$15</f>
        <v>0</v>
      </c>
      <c r="N57" s="11">
        <f>'Cena na poramnuvanje'!N57*'Sreden kurs'!$D$15</f>
        <v>0</v>
      </c>
      <c r="O57" s="11">
        <f>'Cena na poramnuvanje'!O57*'Sreden kurs'!$D$15</f>
        <v>0</v>
      </c>
      <c r="P57" s="11">
        <f>'Cena na poramnuvanje'!P57*'Sreden kurs'!$D$15</f>
        <v>0</v>
      </c>
      <c r="Q57" s="11">
        <f>'Cena na poramnuvanje'!Q57*'Sreden kurs'!$D$15</f>
        <v>0</v>
      </c>
      <c r="R57" s="11">
        <f>'Cena na poramnuvanje'!R57*'Sreden kurs'!$D$15</f>
        <v>0</v>
      </c>
      <c r="S57" s="11">
        <f>'Cena na poramnuvanje'!S57*'Sreden kurs'!$D$15</f>
        <v>0</v>
      </c>
      <c r="T57" s="11">
        <f>'Cena na poramnuvanje'!T57*'Sreden kurs'!$D$15</f>
        <v>0</v>
      </c>
      <c r="U57" s="11">
        <f>'Cena na poramnuvanje'!U57*'Sreden kurs'!$D$15</f>
        <v>0</v>
      </c>
      <c r="V57" s="11">
        <f>'Cena na poramnuvanje'!V57*'Sreden kurs'!$D$15</f>
        <v>0</v>
      </c>
      <c r="W57" s="11">
        <f>'Cena na poramnuvanje'!W57*'Sreden kurs'!$D$15</f>
        <v>0</v>
      </c>
      <c r="X57" s="11">
        <f>'Cena na poramnuvanje'!X57*'Sreden kurs'!$D$15</f>
        <v>0</v>
      </c>
      <c r="Y57" s="11">
        <f>'Cena na poramnuvanje'!Y57*'Sreden kurs'!$D$15</f>
        <v>0</v>
      </c>
      <c r="Z57" s="11">
        <f>'Cena na poramnuvanje'!Z57*'Sreden kurs'!$D$15</f>
        <v>0</v>
      </c>
      <c r="AA57" s="9">
        <f>'Cena na poramnuvanje'!AA57*'Sreden kurs'!$D$15</f>
        <v>0</v>
      </c>
    </row>
    <row r="58" spans="2:27" x14ac:dyDescent="0.25">
      <c r="B58" s="68"/>
      <c r="C58" s="10" t="s">
        <v>28</v>
      </c>
      <c r="D58" s="11">
        <f>'Cena na poramnuvanje'!D58*'Sreden kurs'!$D$15</f>
        <v>0</v>
      </c>
      <c r="E58" s="11">
        <f>'Cena na poramnuvanje'!E58*'Sreden kurs'!$D$15</f>
        <v>0</v>
      </c>
      <c r="F58" s="11">
        <f>'Cena na poramnuvanje'!F58*'Sreden kurs'!$D$15</f>
        <v>771.18124999999998</v>
      </c>
      <c r="G58" s="11">
        <f>'Cena na poramnuvanje'!G58*'Sreden kurs'!$D$15</f>
        <v>678.6395</v>
      </c>
      <c r="H58" s="11">
        <f>'Cena na poramnuvanje'!H58*'Sreden kurs'!$D$15</f>
        <v>695.29701499999999</v>
      </c>
      <c r="I58" s="11">
        <f>'Cena na poramnuvanje'!I58*'Sreden kurs'!$D$15</f>
        <v>1016.1084149999999</v>
      </c>
      <c r="J58" s="11">
        <f>'Cena na poramnuvanje'!J58*'Sreden kurs'!$D$15</f>
        <v>1412.80405</v>
      </c>
      <c r="K58" s="11">
        <f>'Cena na poramnuvanje'!K58*'Sreden kurs'!$D$15</f>
        <v>1812.5844099999999</v>
      </c>
      <c r="L58" s="11">
        <f>'Cena na poramnuvanje'!L58*'Sreden kurs'!$D$15</f>
        <v>1937.2072999999998</v>
      </c>
      <c r="M58" s="11">
        <f>'Cena na poramnuvanje'!M58*'Sreden kurs'!$D$15</f>
        <v>1973.6070549999999</v>
      </c>
      <c r="N58" s="11">
        <f>'Cena na poramnuvanje'!N58*'Sreden kurs'!$D$15</f>
        <v>1894.0211499999998</v>
      </c>
      <c r="O58" s="11">
        <f>'Cena na poramnuvanje'!O58*'Sreden kurs'!$D$15</f>
        <v>1886.000865</v>
      </c>
      <c r="P58" s="11">
        <f>'Cena na poramnuvanje'!P58*'Sreden kurs'!$D$15</f>
        <v>1909.4447749999999</v>
      </c>
      <c r="Q58" s="11">
        <f>'Cena na poramnuvanje'!Q58*'Sreden kurs'!$D$15</f>
        <v>1879.8314149999999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1946.4614750000001</v>
      </c>
      <c r="U58" s="11">
        <f>'Cena na poramnuvanje'!U58*'Sreden kurs'!$D$15</f>
        <v>1955.0987050000001</v>
      </c>
      <c r="V58" s="11">
        <f>'Cena na poramnuvanje'!V58*'Sreden kurs'!$D$15</f>
        <v>1894.638095</v>
      </c>
      <c r="W58" s="11">
        <f>'Cena na poramnuvanje'!W58*'Sreden kurs'!$D$15</f>
        <v>1790.9913349999999</v>
      </c>
      <c r="X58" s="11">
        <f>'Cena na poramnuvanje'!X58*'Sreden kurs'!$D$15</f>
        <v>1697.8326399999999</v>
      </c>
      <c r="Y58" s="11">
        <f>'Cena na poramnuvanje'!Y58*'Sreden kurs'!$D$15</f>
        <v>1403.5498749999999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 x14ac:dyDescent="0.25">
      <c r="B59" s="69"/>
      <c r="C59" s="12" t="s">
        <v>29</v>
      </c>
      <c r="D59" s="13">
        <f>'Cena na poramnuvanje'!D59*'Sreden kurs'!$D$15</f>
        <v>0</v>
      </c>
      <c r="E59" s="13">
        <f>'Cena na poramnuvanje'!E59*'Sreden kurs'!$D$15</f>
        <v>0</v>
      </c>
      <c r="F59" s="13">
        <f>'Cena na poramnuvanje'!F59*'Sreden kurs'!$D$15</f>
        <v>2312.9268050000001</v>
      </c>
      <c r="G59" s="13">
        <f>'Cena na poramnuvanje'!G59*'Sreden kurs'!$D$15</f>
        <v>2035.9185</v>
      </c>
      <c r="H59" s="13">
        <f>'Cena na poramnuvanje'!H59*'Sreden kurs'!$D$15</f>
        <v>2085.8910449999998</v>
      </c>
      <c r="I59" s="13">
        <f>'Cena na poramnuvanje'!I59*'Sreden kurs'!$D$15</f>
        <v>3048.3252449999995</v>
      </c>
      <c r="J59" s="13">
        <f>'Cena na poramnuvanje'!J59*'Sreden kurs'!$D$15</f>
        <v>4238.4121500000001</v>
      </c>
      <c r="K59" s="13">
        <f>'Cena na poramnuvanje'!K59*'Sreden kurs'!$D$15</f>
        <v>5437.1362849999996</v>
      </c>
      <c r="L59" s="13">
        <f>'Cena na poramnuvanje'!L59*'Sreden kurs'!$D$15</f>
        <v>5811.6219000000001</v>
      </c>
      <c r="M59" s="13">
        <f>'Cena na poramnuvanje'!M59*'Sreden kurs'!$D$15</f>
        <v>5920.8211649999994</v>
      </c>
      <c r="N59" s="13">
        <f>'Cena na poramnuvanje'!N59*'Sreden kurs'!$D$15</f>
        <v>5682.0634499999996</v>
      </c>
      <c r="O59" s="13">
        <f>'Cena na poramnuvanje'!O59*'Sreden kurs'!$D$15</f>
        <v>5657.3856500000002</v>
      </c>
      <c r="P59" s="13">
        <f>'Cena na poramnuvanje'!P59*'Sreden kurs'!$D$15</f>
        <v>5728.3343249999998</v>
      </c>
      <c r="Q59" s="13">
        <f>'Cena na poramnuvanje'!Q59*'Sreden kurs'!$D$15</f>
        <v>5639.4942449999999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5839.3844250000002</v>
      </c>
      <c r="U59" s="13">
        <f>'Cena na poramnuvanje'!U59*'Sreden kurs'!$D$15</f>
        <v>5864.6791700000003</v>
      </c>
      <c r="V59" s="13">
        <f>'Cena na poramnuvanje'!V59*'Sreden kurs'!$D$15</f>
        <v>5683.2973400000001</v>
      </c>
      <c r="W59" s="13">
        <f>'Cena na poramnuvanje'!W59*'Sreden kurs'!$D$15</f>
        <v>5372.974005</v>
      </c>
      <c r="X59" s="13">
        <f>'Cena na poramnuvanje'!X59*'Sreden kurs'!$D$15</f>
        <v>5093.4979199999998</v>
      </c>
      <c r="Y59" s="13">
        <f>'Cena na poramnuvanje'!Y59*'Sreden kurs'!$D$15</f>
        <v>4210.0326799999993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 x14ac:dyDescent="0.25">
      <c r="B60" s="67" t="str">
        <f>'Cena na poramnuvanje'!B60:B63</f>
        <v>15.12.2020</v>
      </c>
      <c r="C60" s="7" t="s">
        <v>26</v>
      </c>
      <c r="D60" s="8">
        <f>'Cena na poramnuvanje'!D60*'Sreden kurs'!$D$16</f>
        <v>0</v>
      </c>
      <c r="E60" s="8">
        <f>'Cena na poramnuvanje'!E60*'Sreden kurs'!$D$16</f>
        <v>0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0</v>
      </c>
      <c r="J60" s="15">
        <f>'Cena na poramnuvanje'!J60*'Sreden kurs'!$D$16</f>
        <v>0</v>
      </c>
      <c r="K60" s="15">
        <f>'Cena na poramnuvanje'!K60*'Sreden kurs'!$D$16</f>
        <v>0</v>
      </c>
      <c r="L60" s="15">
        <f>'Cena na poramnuvanje'!L60*'Sreden kurs'!$D$16</f>
        <v>0</v>
      </c>
      <c r="M60" s="15">
        <f>'Cena na poramnuvanje'!M60*'Sreden kurs'!$D$16</f>
        <v>0</v>
      </c>
      <c r="N60" s="15">
        <f>'Cena na poramnuvanje'!N60*'Sreden kurs'!$D$16</f>
        <v>0</v>
      </c>
      <c r="O60" s="15">
        <f>'Cena na poramnuvanje'!O60*'Sreden kurs'!$D$16</f>
        <v>0</v>
      </c>
      <c r="P60" s="15">
        <f>'Cena na poramnuvanje'!P60*'Sreden kurs'!$D$16</f>
        <v>0</v>
      </c>
      <c r="Q60" s="15">
        <f>'Cena na poramnuvanje'!Q60*'Sreden kurs'!$D$16</f>
        <v>0</v>
      </c>
      <c r="R60" s="15">
        <f>'Cena na poramnuvanje'!R60*'Sreden kurs'!$D$16</f>
        <v>0</v>
      </c>
      <c r="S60" s="15">
        <f>'Cena na poramnuvanje'!S60*'Sreden kurs'!$D$16</f>
        <v>0</v>
      </c>
      <c r="T60" s="15">
        <f>'Cena na poramnuvanje'!T60*'Sreden kurs'!$D$16</f>
        <v>0</v>
      </c>
      <c r="U60" s="15">
        <f>'Cena na poramnuvanje'!U60*'Sreden kurs'!$D$16</f>
        <v>0</v>
      </c>
      <c r="V60" s="15">
        <f>'Cena na poramnuvanje'!V60*'Sreden kurs'!$D$16</f>
        <v>0</v>
      </c>
      <c r="W60" s="15">
        <f>'Cena na poramnuvanje'!W60*'Sreden kurs'!$D$16</f>
        <v>0</v>
      </c>
      <c r="X60" s="15">
        <f>'Cena na poramnuvanje'!X60*'Sreden kurs'!$D$16</f>
        <v>0</v>
      </c>
      <c r="Y60" s="15">
        <f>'Cena na poramnuvanje'!Y60*'Sreden kurs'!$D$16</f>
        <v>5476.6473959999994</v>
      </c>
      <c r="Z60" s="16">
        <f>'Cena na poramnuvanje'!Z60*'Sreden kurs'!$D$16</f>
        <v>5274.9053999999996</v>
      </c>
      <c r="AA60" s="17">
        <f>'Cena na poramnuvanje'!AA60*'Sreden kurs'!$D$16</f>
        <v>4352.5681400000003</v>
      </c>
    </row>
    <row r="61" spans="2:27" x14ac:dyDescent="0.25">
      <c r="B61" s="68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0</v>
      </c>
      <c r="H61" s="11">
        <f>'Cena na poramnuvanje'!H61*'Sreden kurs'!$D$16</f>
        <v>0</v>
      </c>
      <c r="I61" s="11">
        <f>'Cena na poramnuvanje'!I61*'Sreden kurs'!$D$16</f>
        <v>0</v>
      </c>
      <c r="J61" s="11">
        <f>'Cena na poramnuvanje'!J61*'Sreden kurs'!$D$16</f>
        <v>0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0</v>
      </c>
      <c r="O61" s="11">
        <f>'Cena na poramnuvanje'!O61*'Sreden kurs'!$D$16</f>
        <v>0</v>
      </c>
      <c r="P61" s="11">
        <f>'Cena na poramnuvanje'!P61*'Sreden kurs'!$D$16</f>
        <v>0</v>
      </c>
      <c r="Q61" s="11">
        <f>'Cena na poramnuvanje'!Q61*'Sreden kurs'!$D$16</f>
        <v>0</v>
      </c>
      <c r="R61" s="11">
        <f>'Cena na poramnuvanje'!R61*'Sreden kurs'!$D$16</f>
        <v>1635.4329339579886</v>
      </c>
      <c r="S61" s="11">
        <f>'Cena na poramnuvanje'!S61*'Sreden kurs'!$D$16</f>
        <v>1679.8984593785865</v>
      </c>
      <c r="T61" s="11">
        <f>'Cena na poramnuvanje'!T61*'Sreden kurs'!$D$16</f>
        <v>1573.2174</v>
      </c>
      <c r="U61" s="11">
        <f>'Cena na poramnuvanje'!U61*'Sreden kurs'!$D$16</f>
        <v>1646.0172640000001</v>
      </c>
      <c r="V61" s="11">
        <f>'Cena na poramnuvanje'!V61*'Sreden kurs'!$D$16</f>
        <v>1482.5260440000002</v>
      </c>
      <c r="W61" s="11">
        <f>'Cena na poramnuvanje'!W61*'Sreden kurs'!$D$16</f>
        <v>2407.9480440000002</v>
      </c>
      <c r="X61" s="11">
        <f>'Cena na poramnuvanje'!X61*'Sreden kurs'!$D$16</f>
        <v>2211.1416320000003</v>
      </c>
      <c r="Y61" s="11">
        <f>'Cena na poramnuvanje'!Y61*'Sreden kurs'!$D$16</f>
        <v>0</v>
      </c>
      <c r="Z61" s="11">
        <f>'Cena na poramnuvanje'!Z61*'Sreden kurs'!$D$16</f>
        <v>0</v>
      </c>
      <c r="AA61" s="9">
        <f>'Cena na poramnuvanje'!AA61*'Sreden kurs'!$D$16</f>
        <v>0</v>
      </c>
    </row>
    <row r="62" spans="2:27" x14ac:dyDescent="0.25">
      <c r="B62" s="68"/>
      <c r="C62" s="10" t="s">
        <v>28</v>
      </c>
      <c r="D62" s="11">
        <f>'Cena na poramnuvanje'!D62*'Sreden kurs'!$D$16</f>
        <v>1193.177432</v>
      </c>
      <c r="E62" s="11">
        <f>'Cena na poramnuvanje'!E62*'Sreden kurs'!$D$16</f>
        <v>1143.2046440000001</v>
      </c>
      <c r="F62" s="11">
        <f>'Cena na poramnuvanje'!F62*'Sreden kurs'!$D$16</f>
        <v>1105.5708160000001</v>
      </c>
      <c r="G62" s="11">
        <f>'Cena na poramnuvanje'!G62*'Sreden kurs'!$D$16</f>
        <v>1053.7471839999998</v>
      </c>
      <c r="H62" s="11">
        <f>'Cena na poramnuvanje'!H62*'Sreden kurs'!$D$16</f>
        <v>1079.6590000000001</v>
      </c>
      <c r="I62" s="11">
        <f>'Cena na poramnuvanje'!I62*'Sreden kurs'!$D$16</f>
        <v>1230.1943120000001</v>
      </c>
      <c r="J62" s="11">
        <f>'Cena na poramnuvanje'!J62*'Sreden kurs'!$D$16</f>
        <v>1588.6411000000001</v>
      </c>
      <c r="K62" s="11">
        <f>'Cena na poramnuvanje'!K62*'Sreden kurs'!$D$16</f>
        <v>2084.6672920000001</v>
      </c>
      <c r="L62" s="11">
        <f>'Cena na poramnuvanje'!L62*'Sreden kurs'!$D$16</f>
        <v>2300.5990919999999</v>
      </c>
      <c r="M62" s="11">
        <f>'Cena na poramnuvanje'!M62*'Sreden kurs'!$D$16</f>
        <v>2235.2026039999996</v>
      </c>
      <c r="N62" s="11">
        <f>'Cena na poramnuvanje'!N62*'Sreden kurs'!$D$16</f>
        <v>2160.5518960000004</v>
      </c>
      <c r="O62" s="11">
        <f>'Cena na poramnuvanje'!O62*'Sreden kurs'!$D$16</f>
        <v>2137.7248199999999</v>
      </c>
      <c r="P62" s="11">
        <f>'Cena na poramnuvanje'!P62*'Sreden kurs'!$D$16</f>
        <v>2050.1182039999999</v>
      </c>
      <c r="Q62" s="11">
        <f>'Cena na poramnuvanje'!Q62*'Sreden kurs'!$D$16</f>
        <v>2095.7723559999999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 x14ac:dyDescent="0.25">
      <c r="B63" s="69"/>
      <c r="C63" s="12" t="s">
        <v>29</v>
      </c>
      <c r="D63" s="13">
        <f>'Cena na poramnuvanje'!D63*'Sreden kurs'!$D$16</f>
        <v>3578.915348</v>
      </c>
      <c r="E63" s="13">
        <f>'Cena na poramnuvanje'!E63*'Sreden kurs'!$D$16</f>
        <v>3429.6139320000002</v>
      </c>
      <c r="F63" s="13">
        <f>'Cena na poramnuvanje'!F63*'Sreden kurs'!$D$16</f>
        <v>3316.7124479999998</v>
      </c>
      <c r="G63" s="13">
        <f>'Cena na poramnuvanje'!G63*'Sreden kurs'!$D$16</f>
        <v>3160.6246039999996</v>
      </c>
      <c r="H63" s="13">
        <f>'Cena na poramnuvanje'!H63*'Sreden kurs'!$D$16</f>
        <v>3238.9769999999999</v>
      </c>
      <c r="I63" s="13">
        <f>'Cena na poramnuvanje'!I63*'Sreden kurs'!$D$16</f>
        <v>3689.9659880000004</v>
      </c>
      <c r="J63" s="13">
        <f>'Cena na poramnuvanje'!J63*'Sreden kurs'!$D$16</f>
        <v>4765.9233000000004</v>
      </c>
      <c r="K63" s="13">
        <f>'Cena na poramnuvanje'!K63*'Sreden kurs'!$D$16</f>
        <v>6253.3849280000004</v>
      </c>
      <c r="L63" s="13">
        <f>'Cena na poramnuvanje'!L63*'Sreden kurs'!$D$16</f>
        <v>6901.7972760000002</v>
      </c>
      <c r="M63" s="13">
        <f>'Cena na poramnuvanje'!M63*'Sreden kurs'!$D$16</f>
        <v>6704.9908640000003</v>
      </c>
      <c r="N63" s="13">
        <f>'Cena na poramnuvanje'!N63*'Sreden kurs'!$D$16</f>
        <v>6481.03874</v>
      </c>
      <c r="O63" s="13">
        <f>'Cena na poramnuvanje'!O63*'Sreden kurs'!$D$16</f>
        <v>6413.1744600000002</v>
      </c>
      <c r="P63" s="13">
        <f>'Cena na poramnuvanje'!P63*'Sreden kurs'!$D$16</f>
        <v>6150.3546120000001</v>
      </c>
      <c r="Q63" s="13">
        <f>'Cena na poramnuvanje'!Q63*'Sreden kurs'!$D$16</f>
        <v>6286.7001200000004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 x14ac:dyDescent="0.25">
      <c r="B64" s="67" t="str">
        <f>'Cena na poramnuvanje'!B64:B67</f>
        <v>16.12.2020</v>
      </c>
      <c r="C64" s="7" t="s">
        <v>26</v>
      </c>
      <c r="D64" s="8">
        <f>'Cena na poramnuvanje'!D64*'Sreden kurs'!$D$17</f>
        <v>0</v>
      </c>
      <c r="E64" s="8">
        <f>'Cena na poramnuvanje'!E64*'Sreden kurs'!$D$17</f>
        <v>0</v>
      </c>
      <c r="F64" s="15">
        <f>'Cena na poramnuvanje'!F64*'Sreden kurs'!$D$17</f>
        <v>0</v>
      </c>
      <c r="G64" s="15">
        <f>'Cena na poramnuvanje'!G64*'Sreden kurs'!$D$17</f>
        <v>0</v>
      </c>
      <c r="H64" s="15">
        <f>'Cena na poramnuvanje'!H64*'Sreden kurs'!$D$17</f>
        <v>0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0</v>
      </c>
      <c r="L64" s="15">
        <f>'Cena na poramnuvanje'!L64*'Sreden kurs'!$D$17</f>
        <v>0</v>
      </c>
      <c r="M64" s="15">
        <f>'Cena na poramnuvanje'!M64*'Sreden kurs'!$D$17</f>
        <v>0</v>
      </c>
      <c r="N64" s="15">
        <f>'Cena na poramnuvanje'!N64*'Sreden kurs'!$D$17</f>
        <v>0</v>
      </c>
      <c r="O64" s="15">
        <f>'Cena na poramnuvanje'!O64*'Sreden kurs'!$D$17</f>
        <v>0</v>
      </c>
      <c r="P64" s="15">
        <f>'Cena na poramnuvanje'!P64*'Sreden kurs'!$D$17</f>
        <v>0</v>
      </c>
      <c r="Q64" s="15">
        <f>'Cena na poramnuvanje'!Q64*'Sreden kurs'!$D$17</f>
        <v>0</v>
      </c>
      <c r="R64" s="15">
        <f>'Cena na poramnuvanje'!R64*'Sreden kurs'!$D$17</f>
        <v>8281.3198499999999</v>
      </c>
      <c r="S64" s="15">
        <f>'Cena na poramnuvanje'!S64*'Sreden kurs'!$D$17</f>
        <v>8281.3198499999999</v>
      </c>
      <c r="T64" s="15">
        <f>'Cena na poramnuvanje'!T64*'Sreden kurs'!$D$17</f>
        <v>8281.3198499999999</v>
      </c>
      <c r="U64" s="15">
        <f>'Cena na poramnuvanje'!U64*'Sreden kurs'!$D$17</f>
        <v>8281.3198499999999</v>
      </c>
      <c r="V64" s="15">
        <f>'Cena na poramnuvanje'!V64*'Sreden kurs'!$D$17</f>
        <v>8281.3198499999999</v>
      </c>
      <c r="W64" s="15">
        <f>'Cena na poramnuvanje'!W64*'Sreden kurs'!$D$17</f>
        <v>8281.3198499999999</v>
      </c>
      <c r="X64" s="15">
        <f>'Cena na poramnuvanje'!X64*'Sreden kurs'!$D$17</f>
        <v>8281.3198499999999</v>
      </c>
      <c r="Y64" s="15">
        <f>'Cena na poramnuvanje'!Y64*'Sreden kurs'!$D$17</f>
        <v>6488.4631500000005</v>
      </c>
      <c r="Z64" s="16">
        <f>'Cena na poramnuvanje'!Z64*'Sreden kurs'!$D$17</f>
        <v>5846.8351499999999</v>
      </c>
      <c r="AA64" s="17">
        <f>'Cena na poramnuvanje'!AA64*'Sreden kurs'!$D$17</f>
        <v>4456.2298500000006</v>
      </c>
    </row>
    <row r="65" spans="2:27" x14ac:dyDescent="0.25">
      <c r="B65" s="68"/>
      <c r="C65" s="10" t="s">
        <v>27</v>
      </c>
      <c r="D65" s="11">
        <f>'Cena na poramnuvanje'!D65*'Sreden kurs'!$D$17</f>
        <v>0</v>
      </c>
      <c r="E65" s="11">
        <f>'Cena na poramnuvanje'!E65*'Sreden kurs'!$D$17</f>
        <v>0</v>
      </c>
      <c r="F65" s="11">
        <f>'Cena na poramnuvanje'!F65*'Sreden kurs'!$D$17</f>
        <v>0</v>
      </c>
      <c r="G65" s="11">
        <f>'Cena na poramnuvanje'!G65*'Sreden kurs'!$D$17</f>
        <v>0</v>
      </c>
      <c r="H65" s="11">
        <f>'Cena na poramnuvanje'!H65*'Sreden kurs'!$D$17</f>
        <v>0</v>
      </c>
      <c r="I65" s="11">
        <f>'Cena na poramnuvanje'!I65*'Sreden kurs'!$D$17</f>
        <v>0</v>
      </c>
      <c r="J65" s="11">
        <f>'Cena na poramnuvanje'!J65*'Sreden kurs'!$D$17</f>
        <v>0</v>
      </c>
      <c r="K65" s="11">
        <f>'Cena na poramnuvanje'!K65*'Sreden kurs'!$D$17</f>
        <v>0</v>
      </c>
      <c r="L65" s="11">
        <f>'Cena na poramnuvanje'!L65*'Sreden kurs'!$D$17</f>
        <v>0</v>
      </c>
      <c r="M65" s="11">
        <f>'Cena na poramnuvanje'!M65*'Sreden kurs'!$D$17</f>
        <v>0</v>
      </c>
      <c r="N65" s="11">
        <f>'Cena na poramnuvanje'!N65*'Sreden kurs'!$D$17</f>
        <v>0</v>
      </c>
      <c r="O65" s="11">
        <f>'Cena na poramnuvanje'!O65*'Sreden kurs'!$D$17</f>
        <v>0</v>
      </c>
      <c r="P65" s="11">
        <f>'Cena na poramnuvanje'!P65*'Sreden kurs'!$D$17</f>
        <v>0</v>
      </c>
      <c r="Q65" s="11">
        <f>'Cena na poramnuvanje'!Q65*'Sreden kurs'!$D$17</f>
        <v>0</v>
      </c>
      <c r="R65" s="11">
        <f>'Cena na poramnuvanje'!R65*'Sreden kurs'!$D$17</f>
        <v>0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0</v>
      </c>
    </row>
    <row r="66" spans="2:27" x14ac:dyDescent="0.25">
      <c r="B66" s="68"/>
      <c r="C66" s="10" t="s">
        <v>28</v>
      </c>
      <c r="D66" s="11">
        <f>'Cena na poramnuvanje'!D66*'Sreden kurs'!$D$17</f>
        <v>1357.9069500000001</v>
      </c>
      <c r="E66" s="11">
        <f>'Cena na poramnuvanje'!E66*'Sreden kurs'!$D$17</f>
        <v>1300.5305999999998</v>
      </c>
      <c r="F66" s="11">
        <f>'Cena na poramnuvanje'!F66*'Sreden kurs'!$D$17</f>
        <v>1264.7474999999999</v>
      </c>
      <c r="G66" s="11">
        <f>'Cena na poramnuvanje'!G66*'Sreden kurs'!$D$17</f>
        <v>1224.0288</v>
      </c>
      <c r="H66" s="11">
        <f>'Cena na poramnuvanje'!H66*'Sreden kurs'!$D$17</f>
        <v>1252.4085</v>
      </c>
      <c r="I66" s="11">
        <f>'Cena na poramnuvanje'!I66*'Sreden kurs'!$D$17</f>
        <v>1443.663</v>
      </c>
      <c r="J66" s="11">
        <f>'Cena na poramnuvanje'!J66*'Sreden kurs'!$D$17</f>
        <v>2172.2809499999998</v>
      </c>
      <c r="K66" s="11">
        <f>'Cena na poramnuvanje'!K66*'Sreden kurs'!$D$17</f>
        <v>3822.6222000000002</v>
      </c>
      <c r="L66" s="11">
        <f>'Cena na poramnuvanje'!L66*'Sreden kurs'!$D$17</f>
        <v>3987.9648000000002</v>
      </c>
      <c r="M66" s="11">
        <f>'Cena na poramnuvanje'!M66*'Sreden kurs'!$D$17</f>
        <v>3804.73065</v>
      </c>
      <c r="N66" s="11">
        <f>'Cena na poramnuvanje'!N66*'Sreden kurs'!$D$17</f>
        <v>3798.56115</v>
      </c>
      <c r="O66" s="11">
        <f>'Cena na poramnuvanje'!O66*'Sreden kurs'!$D$17</f>
        <v>3798.56115</v>
      </c>
      <c r="P66" s="11">
        <f>'Cena na poramnuvanje'!P66*'Sreden kurs'!$D$17</f>
        <v>3826.3239000000003</v>
      </c>
      <c r="Q66" s="11">
        <f>'Cena na poramnuvanje'!Q66*'Sreden kurs'!$D$17</f>
        <v>3817.0696499999999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0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 x14ac:dyDescent="0.25">
      <c r="B67" s="69"/>
      <c r="C67" s="12" t="s">
        <v>29</v>
      </c>
      <c r="D67" s="13">
        <f>'Cena na poramnuvanje'!D67*'Sreden kurs'!$D$17</f>
        <v>4073.1038999999996</v>
      </c>
      <c r="E67" s="13">
        <f>'Cena na poramnuvanje'!E67*'Sreden kurs'!$D$17</f>
        <v>3901.5918000000001</v>
      </c>
      <c r="F67" s="13">
        <f>'Cena na poramnuvanje'!F67*'Sreden kurs'!$D$17</f>
        <v>3794.2424999999998</v>
      </c>
      <c r="G67" s="13">
        <f>'Cena na poramnuvanje'!G67*'Sreden kurs'!$D$17</f>
        <v>3672.0864000000001</v>
      </c>
      <c r="H67" s="13">
        <f>'Cena na poramnuvanje'!H67*'Sreden kurs'!$D$17</f>
        <v>3757.2255</v>
      </c>
      <c r="I67" s="13">
        <f>'Cena na poramnuvanje'!I67*'Sreden kurs'!$D$17</f>
        <v>4330.3720499999999</v>
      </c>
      <c r="J67" s="13">
        <f>'Cena na poramnuvanje'!J67*'Sreden kurs'!$D$17</f>
        <v>6516.2259000000004</v>
      </c>
      <c r="K67" s="13">
        <f>'Cena na poramnuvanje'!K67*'Sreden kurs'!$D$17</f>
        <v>11467.866599999999</v>
      </c>
      <c r="L67" s="13">
        <f>'Cena na poramnuvanje'!L67*'Sreden kurs'!$D$17</f>
        <v>11963.894399999999</v>
      </c>
      <c r="M67" s="13">
        <f>'Cena na poramnuvanje'!M67*'Sreden kurs'!$D$17</f>
        <v>11413.575000000001</v>
      </c>
      <c r="N67" s="13">
        <f>'Cena na poramnuvanje'!N67*'Sreden kurs'!$D$17</f>
        <v>11395.066499999999</v>
      </c>
      <c r="O67" s="13">
        <f>'Cena na poramnuvanje'!O67*'Sreden kurs'!$D$17</f>
        <v>11395.066499999999</v>
      </c>
      <c r="P67" s="13">
        <f>'Cena na poramnuvanje'!P67*'Sreden kurs'!$D$17</f>
        <v>11478.9717</v>
      </c>
      <c r="Q67" s="13">
        <f>'Cena na poramnuvanje'!Q67*'Sreden kurs'!$D$17</f>
        <v>11450.592000000001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0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 x14ac:dyDescent="0.25">
      <c r="B68" s="67" t="str">
        <f>'Cena na poramnuvanje'!B68:B71</f>
        <v>17.12.2020</v>
      </c>
      <c r="C68" s="7" t="s">
        <v>26</v>
      </c>
      <c r="D68" s="8">
        <f>'Cena na poramnuvanje'!D68*'Sreden kurs'!$D$18</f>
        <v>4817.1143679999996</v>
      </c>
      <c r="E68" s="8">
        <f>'Cena na poramnuvanje'!E68*'Sreden kurs'!$D$18</f>
        <v>0</v>
      </c>
      <c r="F68" s="15">
        <f>'Cena na poramnuvanje'!F68*'Sreden kurs'!$D$18</f>
        <v>0</v>
      </c>
      <c r="G68" s="15">
        <f>'Cena na poramnuvanje'!G68*'Sreden kurs'!$D$18</f>
        <v>0</v>
      </c>
      <c r="H68" s="15">
        <f>'Cena na poramnuvanje'!H68*'Sreden kurs'!$D$18</f>
        <v>0</v>
      </c>
      <c r="I68" s="15">
        <f>'Cena na poramnuvanje'!I68*'Sreden kurs'!$D$18</f>
        <v>0</v>
      </c>
      <c r="J68" s="15">
        <f>'Cena na poramnuvanje'!J68*'Sreden kurs'!$D$18</f>
        <v>0</v>
      </c>
      <c r="K68" s="15">
        <f>'Cena na poramnuvanje'!K68*'Sreden kurs'!$D$18</f>
        <v>0</v>
      </c>
      <c r="L68" s="15">
        <f>'Cena na poramnuvanje'!L68*'Sreden kurs'!$D$18</f>
        <v>0</v>
      </c>
      <c r="M68" s="15">
        <f>'Cena na poramnuvanje'!M68*'Sreden kurs'!$D$18</f>
        <v>0</v>
      </c>
      <c r="N68" s="15">
        <f>'Cena na poramnuvanje'!N68*'Sreden kurs'!$D$18</f>
        <v>0</v>
      </c>
      <c r="O68" s="15">
        <f>'Cena na poramnuvanje'!O68*'Sreden kurs'!$D$18</f>
        <v>8281.2661580000004</v>
      </c>
      <c r="P68" s="15">
        <f>'Cena na poramnuvanje'!P68*'Sreden kurs'!$D$18</f>
        <v>8281.2661580000004</v>
      </c>
      <c r="Q68" s="15">
        <f>'Cena na poramnuvanje'!Q68*'Sreden kurs'!$D$18</f>
        <v>8281.2661580000004</v>
      </c>
      <c r="R68" s="15">
        <f>'Cena na poramnuvanje'!R68*'Sreden kurs'!$D$18</f>
        <v>0</v>
      </c>
      <c r="S68" s="15">
        <f>'Cena na poramnuvanje'!S68*'Sreden kurs'!$D$18</f>
        <v>0</v>
      </c>
      <c r="T68" s="15">
        <f>'Cena na poramnuvanje'!T68*'Sreden kurs'!$D$18</f>
        <v>0</v>
      </c>
      <c r="U68" s="15">
        <f>'Cena na poramnuvanje'!U68*'Sreden kurs'!$D$18</f>
        <v>0</v>
      </c>
      <c r="V68" s="15">
        <f>'Cena na poramnuvanje'!V68*'Sreden kurs'!$D$18</f>
        <v>0</v>
      </c>
      <c r="W68" s="15">
        <f>'Cena na poramnuvanje'!W68*'Sreden kurs'!$D$18</f>
        <v>0</v>
      </c>
      <c r="X68" s="15">
        <f>'Cena na poramnuvanje'!X68*'Sreden kurs'!$D$18</f>
        <v>0</v>
      </c>
      <c r="Y68" s="15">
        <f>'Cena na poramnuvanje'!Y68*'Sreden kurs'!$D$18</f>
        <v>0</v>
      </c>
      <c r="Z68" s="16">
        <f>'Cena na poramnuvanje'!Z68*'Sreden kurs'!$D$18</f>
        <v>0</v>
      </c>
      <c r="AA68" s="17">
        <f>'Cena na poramnuvanje'!AA68*'Sreden kurs'!$D$18</f>
        <v>0</v>
      </c>
    </row>
    <row r="69" spans="2:27" x14ac:dyDescent="0.25">
      <c r="B69" s="68"/>
      <c r="C69" s="10" t="s">
        <v>27</v>
      </c>
      <c r="D69" s="11">
        <f>'Cena na poramnuvanje'!D69*'Sreden kurs'!$D$18</f>
        <v>0</v>
      </c>
      <c r="E69" s="11">
        <f>'Cena na poramnuvanje'!E69*'Sreden kurs'!$D$18</f>
        <v>890.43987224595116</v>
      </c>
      <c r="F69" s="11">
        <f>'Cena na poramnuvanje'!F69*'Sreden kurs'!$D$18</f>
        <v>0</v>
      </c>
      <c r="G69" s="11">
        <f>'Cena na poramnuvanje'!G69*'Sreden kurs'!$D$18</f>
        <v>0</v>
      </c>
      <c r="H69" s="11">
        <f>'Cena na poramnuvanje'!H69*'Sreden kurs'!$D$18</f>
        <v>0</v>
      </c>
      <c r="I69" s="11">
        <f>'Cena na poramnuvanje'!I69*'Sreden kurs'!$D$18</f>
        <v>0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4454.3501200000001</v>
      </c>
      <c r="N69" s="11">
        <f>'Cena na poramnuvanje'!N69*'Sreden kurs'!$D$18</f>
        <v>4454.3501200000001</v>
      </c>
      <c r="O69" s="11">
        <f>'Cena na poramnuvanje'!O69*'Sreden kurs'!$D$18</f>
        <v>0</v>
      </c>
      <c r="P69" s="11">
        <f>'Cena na poramnuvanje'!P69*'Sreden kurs'!$D$18</f>
        <v>0</v>
      </c>
      <c r="Q69" s="11">
        <f>'Cena na poramnuvanje'!Q69*'Sreden kurs'!$D$18</f>
        <v>0</v>
      </c>
      <c r="R69" s="11">
        <f>'Cena na poramnuvanje'!R69*'Sreden kurs'!$D$18</f>
        <v>4371.6793559999996</v>
      </c>
      <c r="S69" s="11">
        <f>'Cena na poramnuvanje'!S69*'Sreden kurs'!$D$18</f>
        <v>4454.3501200000001</v>
      </c>
      <c r="T69" s="11">
        <f>'Cena na poramnuvanje'!T69*'Sreden kurs'!$D$18</f>
        <v>4150.230359415028</v>
      </c>
      <c r="U69" s="11">
        <f>'Cena na poramnuvanje'!U69*'Sreden kurs'!$D$18</f>
        <v>3746.049725082707</v>
      </c>
      <c r="V69" s="11">
        <f>'Cena na poramnuvanje'!V69*'Sreden kurs'!$D$18</f>
        <v>3088.4493093261876</v>
      </c>
      <c r="W69" s="11">
        <f>'Cena na poramnuvanje'!W69*'Sreden kurs'!$D$18</f>
        <v>2500.5657179984337</v>
      </c>
      <c r="X69" s="11">
        <f>'Cena na poramnuvanje'!X69*'Sreden kurs'!$D$18</f>
        <v>1529.0112789352929</v>
      </c>
      <c r="Y69" s="11">
        <f>'Cena na poramnuvanje'!Y69*'Sreden kurs'!$D$18</f>
        <v>1102.4825020000001</v>
      </c>
      <c r="Z69" s="11">
        <f>'Cena na poramnuvanje'!Z69*'Sreden kurs'!$D$18</f>
        <v>1091.7828956571427</v>
      </c>
      <c r="AA69" s="9">
        <f>'Cena na poramnuvanje'!AA69*'Sreden kurs'!$D$18</f>
        <v>1586.1681660000002</v>
      </c>
    </row>
    <row r="70" spans="2:27" x14ac:dyDescent="0.25">
      <c r="B70" s="68"/>
      <c r="C70" s="10" t="s">
        <v>28</v>
      </c>
      <c r="D70" s="11">
        <f>'Cena na poramnuvanje'!D70*'Sreden kurs'!$D$18</f>
        <v>0</v>
      </c>
      <c r="E70" s="11">
        <f>'Cena na poramnuvanje'!E70*'Sreden kurs'!$D$18</f>
        <v>0</v>
      </c>
      <c r="F70" s="11">
        <f>'Cena na poramnuvanje'!F70*'Sreden kurs'!$D$18</f>
        <v>1290.6510320000002</v>
      </c>
      <c r="G70" s="11">
        <f>'Cena na poramnuvanje'!G70*'Sreden kurs'!$D$18</f>
        <v>1264.1223539999999</v>
      </c>
      <c r="H70" s="11">
        <f>'Cena na poramnuvanje'!H70*'Sreden kurs'!$D$18</f>
        <v>1390.596284</v>
      </c>
      <c r="I70" s="11">
        <f>'Cena na poramnuvanje'!I70*'Sreden kurs'!$D$18</f>
        <v>1915.0003839999999</v>
      </c>
      <c r="J70" s="11">
        <f>'Cena na poramnuvanje'!J70*'Sreden kurs'!$D$18</f>
        <v>3126.0653820000002</v>
      </c>
      <c r="K70" s="11">
        <f>'Cena na poramnuvanje'!K70*'Sreden kurs'!$D$18</f>
        <v>4454.3501200000001</v>
      </c>
      <c r="L70" s="11">
        <f>'Cena na poramnuvanje'!L70*'Sreden kurs'!$D$18</f>
        <v>4568.48513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 x14ac:dyDescent="0.25">
      <c r="B71" s="69"/>
      <c r="C71" s="12" t="s">
        <v>29</v>
      </c>
      <c r="D71" s="13">
        <f>'Cena na poramnuvanje'!D71*'Sreden kurs'!$D$18</f>
        <v>0</v>
      </c>
      <c r="E71" s="13">
        <f>'Cena na poramnuvanje'!E71*'Sreden kurs'!$D$18</f>
        <v>0</v>
      </c>
      <c r="F71" s="13">
        <f>'Cena na poramnuvanje'!F71*'Sreden kurs'!$D$18</f>
        <v>3871.3361500000001</v>
      </c>
      <c r="G71" s="13">
        <f>'Cena na poramnuvanje'!G71*'Sreden kurs'!$D$18</f>
        <v>3791.7501160000002</v>
      </c>
      <c r="H71" s="13">
        <f>'Cena na poramnuvanje'!H71*'Sreden kurs'!$D$18</f>
        <v>4171.7888520000006</v>
      </c>
      <c r="I71" s="13">
        <f>'Cena na poramnuvanje'!I71*'Sreden kurs'!$D$18</f>
        <v>5745.0011520000007</v>
      </c>
      <c r="J71" s="13">
        <f>'Cena na poramnuvanje'!J71*'Sreden kurs'!$D$18</f>
        <v>9377.5792000000001</v>
      </c>
      <c r="K71" s="13">
        <f>'Cena na poramnuvanje'!K71*'Sreden kurs'!$D$18</f>
        <v>13362.433414000001</v>
      </c>
      <c r="L71" s="13">
        <f>'Cena na poramnuvanje'!L71*'Sreden kurs'!$D$18</f>
        <v>13704.838443999999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 x14ac:dyDescent="0.25">
      <c r="B72" s="67" t="str">
        <f>'Cena na poramnuvanje'!B72:B75</f>
        <v>18.12.2020</v>
      </c>
      <c r="C72" s="7" t="s">
        <v>26</v>
      </c>
      <c r="D72" s="8">
        <f>'Cena na poramnuvanje'!D72*'Sreden kurs'!$D$19</f>
        <v>0</v>
      </c>
      <c r="E72" s="8">
        <f>'Cena na poramnuvanje'!E72*'Sreden kurs'!$D$19</f>
        <v>0</v>
      </c>
      <c r="F72" s="15">
        <f>'Cena na poramnuvanje'!F72*'Sreden kurs'!$D$19</f>
        <v>0</v>
      </c>
      <c r="G72" s="15">
        <f>'Cena na poramnuvanje'!G72*'Sreden kurs'!$D$19</f>
        <v>0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0</v>
      </c>
      <c r="K72" s="15">
        <f>'Cena na poramnuvanje'!K72*'Sreden kurs'!$D$19</f>
        <v>0</v>
      </c>
      <c r="L72" s="15">
        <f>'Cena na poramnuvanje'!L72*'Sreden kurs'!$D$19</f>
        <v>0</v>
      </c>
      <c r="M72" s="15">
        <f>'Cena na poramnuvanje'!M72*'Sreden kurs'!$D$19</f>
        <v>0</v>
      </c>
      <c r="N72" s="15">
        <f>'Cena na poramnuvanje'!N72*'Sreden kurs'!$D$19</f>
        <v>0</v>
      </c>
      <c r="O72" s="15">
        <f>'Cena na poramnuvanje'!O72*'Sreden kurs'!$D$19</f>
        <v>0</v>
      </c>
      <c r="P72" s="15">
        <f>'Cena na poramnuvanje'!P72*'Sreden kurs'!$D$19</f>
        <v>0</v>
      </c>
      <c r="Q72" s="15">
        <f>'Cena na poramnuvanje'!Q72*'Sreden kurs'!$D$19</f>
        <v>0</v>
      </c>
      <c r="R72" s="15">
        <f>'Cena na poramnuvanje'!R72*'Sreden kurs'!$D$19</f>
        <v>7449.6591749999998</v>
      </c>
      <c r="S72" s="15">
        <f>'Cena na poramnuvanje'!S72*'Sreden kurs'!$D$19</f>
        <v>7933.9641399999991</v>
      </c>
      <c r="T72" s="15">
        <f>'Cena na poramnuvanje'!T72*'Sreden kurs'!$D$19</f>
        <v>0</v>
      </c>
      <c r="U72" s="15">
        <f>'Cena na poramnuvanje'!U72*'Sreden kurs'!$D$19</f>
        <v>0</v>
      </c>
      <c r="V72" s="15">
        <f>'Cena na poramnuvanje'!V72*'Sreden kurs'!$D$19</f>
        <v>0</v>
      </c>
      <c r="W72" s="15">
        <f>'Cena na poramnuvanje'!W72*'Sreden kurs'!$D$19</f>
        <v>0</v>
      </c>
      <c r="X72" s="15">
        <f>'Cena na poramnuvanje'!X72*'Sreden kurs'!$D$19</f>
        <v>0</v>
      </c>
      <c r="Y72" s="15">
        <f>'Cena na poramnuvanje'!Y72*'Sreden kurs'!$D$19</f>
        <v>0</v>
      </c>
      <c r="Z72" s="16">
        <f>'Cena na poramnuvanje'!Z72*'Sreden kurs'!$D$19</f>
        <v>0</v>
      </c>
      <c r="AA72" s="17">
        <f>'Cena na poramnuvanje'!AA72*'Sreden kurs'!$D$19</f>
        <v>0</v>
      </c>
    </row>
    <row r="73" spans="2:27" x14ac:dyDescent="0.25">
      <c r="B73" s="68"/>
      <c r="C73" s="10" t="s">
        <v>27</v>
      </c>
      <c r="D73" s="11">
        <f>'Cena na poramnuvanje'!D73*'Sreden kurs'!$D$19</f>
        <v>1140.9066384068767</v>
      </c>
      <c r="E73" s="11">
        <f>'Cena na poramnuvanje'!E73*'Sreden kurs'!$D$19</f>
        <v>1105.7106678602556</v>
      </c>
      <c r="F73" s="11">
        <f>'Cena na poramnuvanje'!F73*'Sreden kurs'!$D$19</f>
        <v>1177.1660902109436</v>
      </c>
      <c r="G73" s="11">
        <f>'Cena na poramnuvanje'!G73*'Sreden kurs'!$D$19</f>
        <v>0</v>
      </c>
      <c r="H73" s="11">
        <f>'Cena na poramnuvanje'!H73*'Sreden kurs'!$D$19</f>
        <v>0</v>
      </c>
      <c r="I73" s="11">
        <f>'Cena na poramnuvanje'!I73*'Sreden kurs'!$D$19</f>
        <v>0</v>
      </c>
      <c r="J73" s="11">
        <f>'Cena na poramnuvanje'!J73*'Sreden kurs'!$D$19</f>
        <v>1133.335313</v>
      </c>
      <c r="K73" s="11">
        <f>'Cena na poramnuvanje'!K73*'Sreden kurs'!$D$19</f>
        <v>1494.2504779999999</v>
      </c>
      <c r="L73" s="11">
        <f>'Cena na poramnuvanje'!L73*'Sreden kurs'!$D$19</f>
        <v>0</v>
      </c>
      <c r="M73" s="11">
        <f>'Cena na poramnuvanje'!M73*'Sreden kurs'!$D$19</f>
        <v>2949.6331690000002</v>
      </c>
      <c r="N73" s="11">
        <f>'Cena na poramnuvanje'!N73*'Sreden kurs'!$D$19</f>
        <v>2717.6603449999998</v>
      </c>
      <c r="O73" s="11">
        <f>'Cena na poramnuvanje'!O73*'Sreden kurs'!$D$19</f>
        <v>2732.4671209999997</v>
      </c>
      <c r="P73" s="11">
        <f>'Cena na poramnuvanje'!P73*'Sreden kurs'!$D$19</f>
        <v>2737.4027129999995</v>
      </c>
      <c r="Q73" s="11">
        <f>'Cena na poramnuvanje'!Q73*'Sreden kurs'!$D$19</f>
        <v>2436.9485500000001</v>
      </c>
      <c r="R73" s="11">
        <f>'Cena na poramnuvanje'!R73*'Sreden kurs'!$D$19</f>
        <v>0</v>
      </c>
      <c r="S73" s="11">
        <f>'Cena na poramnuvanje'!S73*'Sreden kurs'!$D$19</f>
        <v>0</v>
      </c>
      <c r="T73" s="11">
        <f>'Cena na poramnuvanje'!T73*'Sreden kurs'!$D$19</f>
        <v>2963.2060470000001</v>
      </c>
      <c r="U73" s="11">
        <f>'Cena na poramnuvanje'!U73*'Sreden kurs'!$D$19</f>
        <v>2867.5789519999998</v>
      </c>
      <c r="V73" s="11">
        <f>'Cena na poramnuvanje'!V73*'Sreden kurs'!$D$19</f>
        <v>2528.8739510000005</v>
      </c>
      <c r="W73" s="11">
        <f>'Cena na poramnuvanje'!W73*'Sreden kurs'!$D$19</f>
        <v>2388.8265279999996</v>
      </c>
      <c r="X73" s="11">
        <f>'Cena na poramnuvanje'!X73*'Sreden kurs'!$D$19</f>
        <v>1593.3836280959665</v>
      </c>
      <c r="Y73" s="11">
        <f>'Cena na poramnuvanje'!Y73*'Sreden kurs'!$D$19</f>
        <v>1080.894648</v>
      </c>
      <c r="Z73" s="11">
        <f>'Cena na poramnuvanje'!Z73*'Sreden kurs'!$D$19</f>
        <v>1049.2204863400002</v>
      </c>
      <c r="AA73" s="9">
        <f>'Cena na poramnuvanje'!AA73*'Sreden kurs'!$D$19</f>
        <v>926.44763533999992</v>
      </c>
    </row>
    <row r="74" spans="2:27" x14ac:dyDescent="0.25">
      <c r="B74" s="68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1446.1284559999999</v>
      </c>
      <c r="H74" s="11">
        <f>'Cena na poramnuvanje'!H74*'Sreden kurs'!$D$19</f>
        <v>1465.2538749999999</v>
      </c>
      <c r="I74" s="11">
        <f>'Cena na poramnuvanje'!I74*'Sreden kurs'!$D$19</f>
        <v>1604.0673999999999</v>
      </c>
      <c r="J74" s="11">
        <f>'Cena na poramnuvanje'!J74*'Sreden kurs'!$D$19</f>
        <v>0</v>
      </c>
      <c r="K74" s="11">
        <f>'Cena na poramnuvanje'!K74*'Sreden kurs'!$D$19</f>
        <v>0</v>
      </c>
      <c r="L74" s="11">
        <f>'Cena na poramnuvanje'!L74*'Sreden kurs'!$D$19</f>
        <v>3005.1585789999999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0</v>
      </c>
      <c r="P74" s="11">
        <f>'Cena na poramnuvanje'!P74*'Sreden kurs'!$D$19</f>
        <v>0</v>
      </c>
      <c r="Q74" s="11">
        <f>'Cena na poramnuvanje'!Q74*'Sreden kurs'!$D$19</f>
        <v>0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 x14ac:dyDescent="0.25">
      <c r="B75" s="69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4338.3853679999993</v>
      </c>
      <c r="H75" s="13">
        <f>'Cena na poramnuvanje'!H75*'Sreden kurs'!$D$19</f>
        <v>4395.1446759999999</v>
      </c>
      <c r="I75" s="13">
        <f>'Cena na poramnuvanje'!I75*'Sreden kurs'!$D$19</f>
        <v>4812.2021999999997</v>
      </c>
      <c r="J75" s="13">
        <f>'Cena na poramnuvanje'!J75*'Sreden kurs'!$D$19</f>
        <v>0</v>
      </c>
      <c r="K75" s="13">
        <f>'Cena na poramnuvanje'!K75*'Sreden kurs'!$D$19</f>
        <v>0</v>
      </c>
      <c r="L75" s="13">
        <f>'Cena na poramnuvanje'!L75*'Sreden kurs'!$D$19</f>
        <v>9014.8587879999995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0</v>
      </c>
      <c r="P75" s="13">
        <f>'Cena na poramnuvanje'!P75*'Sreden kurs'!$D$19</f>
        <v>0</v>
      </c>
      <c r="Q75" s="13">
        <f>'Cena na poramnuvanje'!Q75*'Sreden kurs'!$D$19</f>
        <v>0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 x14ac:dyDescent="0.25">
      <c r="B76" s="67" t="str">
        <f>'Cena na poramnuvanje'!B76:B79</f>
        <v>19.12.2020</v>
      </c>
      <c r="C76" s="7" t="s">
        <v>26</v>
      </c>
      <c r="D76" s="8">
        <f>'Cena na poramnuvanje'!D76*'Sreden kurs'!$D$20</f>
        <v>4710.4056149999997</v>
      </c>
      <c r="E76" s="8">
        <f>'Cena na poramnuvanje'!E76*'Sreden kurs'!$D$20</f>
        <v>4076.7989919999995</v>
      </c>
      <c r="F76" s="15">
        <f>'Cena na poramnuvanje'!F76*'Sreden kurs'!$D$20</f>
        <v>3675.7821419999991</v>
      </c>
      <c r="G76" s="15">
        <f>'Cena na poramnuvanje'!G76*'Sreden kurs'!$D$20</f>
        <v>0</v>
      </c>
      <c r="H76" s="15">
        <f>'Cena na poramnuvanje'!H76*'Sreden kurs'!$D$20</f>
        <v>0</v>
      </c>
      <c r="I76" s="15">
        <f>'Cena na poramnuvanje'!I76*'Sreden kurs'!$D$20</f>
        <v>0</v>
      </c>
      <c r="J76" s="15">
        <f>'Cena na poramnuvanje'!J76*'Sreden kurs'!$D$20</f>
        <v>0</v>
      </c>
      <c r="K76" s="15">
        <f>'Cena na poramnuvanje'!K76*'Sreden kurs'!$D$20</f>
        <v>0</v>
      </c>
      <c r="L76" s="15">
        <f>'Cena na poramnuvanje'!L76*'Sreden kurs'!$D$20</f>
        <v>0</v>
      </c>
      <c r="M76" s="15">
        <f>'Cena na poramnuvanje'!M76*'Sreden kurs'!$D$20</f>
        <v>0</v>
      </c>
      <c r="N76" s="15">
        <f>'Cena na poramnuvanje'!N76*'Sreden kurs'!$D$20</f>
        <v>5927.6459919999988</v>
      </c>
      <c r="O76" s="15">
        <f>'Cena na poramnuvanje'!O76*'Sreden kurs'!$D$20</f>
        <v>6050.4188429999995</v>
      </c>
      <c r="P76" s="15">
        <f>'Cena na poramnuvanje'!P76*'Sreden kurs'!$D$20</f>
        <v>6022.6561380000003</v>
      </c>
      <c r="Q76" s="15">
        <f>'Cena na poramnuvanje'!Q76*'Sreden kurs'!$D$20</f>
        <v>5689.503678</v>
      </c>
      <c r="R76" s="15">
        <f>'Cena na poramnuvanje'!R76*'Sreden kurs'!$D$20</f>
        <v>5683.3502236101222</v>
      </c>
      <c r="S76" s="15">
        <f>'Cena na poramnuvanje'!S76*'Sreden kurs'!$D$20</f>
        <v>5776.8366531610936</v>
      </c>
      <c r="T76" s="15">
        <f>'Cena na poramnuvanje'!T76*'Sreden kurs'!$D$20</f>
        <v>6663.6816479062609</v>
      </c>
      <c r="U76" s="15">
        <f>'Cena na poramnuvanje'!U76*'Sreden kurs'!$D$20</f>
        <v>5418.3545924999999</v>
      </c>
      <c r="V76" s="15">
        <f>'Cena na poramnuvanje'!V76*'Sreden kurs'!$D$20</f>
        <v>4970.4496184999998</v>
      </c>
      <c r="W76" s="15">
        <f>'Cena na poramnuvanje'!W76*'Sreden kurs'!$D$20</f>
        <v>0</v>
      </c>
      <c r="X76" s="15">
        <f>'Cena na poramnuvanje'!X76*'Sreden kurs'!$D$20</f>
        <v>0</v>
      </c>
      <c r="Y76" s="15">
        <f>'Cena na poramnuvanje'!Y76*'Sreden kurs'!$D$20</f>
        <v>0</v>
      </c>
      <c r="Z76" s="16">
        <f>'Cena na poramnuvanje'!Z76*'Sreden kurs'!$D$20</f>
        <v>0</v>
      </c>
      <c r="AA76" s="17">
        <f>'Cena na poramnuvanje'!AA76*'Sreden kurs'!$D$20</f>
        <v>0</v>
      </c>
    </row>
    <row r="77" spans="2:27" x14ac:dyDescent="0.25">
      <c r="B77" s="68"/>
      <c r="C77" s="10" t="s">
        <v>27</v>
      </c>
      <c r="D77" s="11">
        <f>'Cena na poramnuvanje'!D77*'Sreden kurs'!$D$20</f>
        <v>0</v>
      </c>
      <c r="E77" s="11">
        <f>'Cena na poramnuvanje'!E77*'Sreden kurs'!$D$20</f>
        <v>0</v>
      </c>
      <c r="F77" s="11">
        <f>'Cena na poramnuvanje'!F77*'Sreden kurs'!$D$20</f>
        <v>0</v>
      </c>
      <c r="G77" s="11">
        <f>'Cena na poramnuvanje'!G77*'Sreden kurs'!$D$20</f>
        <v>0</v>
      </c>
      <c r="H77" s="11">
        <f>'Cena na poramnuvanje'!H77*'Sreden kurs'!$D$20</f>
        <v>0</v>
      </c>
      <c r="I77" s="11">
        <f>'Cena na poramnuvanje'!I77*'Sreden kurs'!$D$20</f>
        <v>0</v>
      </c>
      <c r="J77" s="11">
        <f>'Cena na poramnuvanje'!J77*'Sreden kurs'!$D$20</f>
        <v>813.75573099999997</v>
      </c>
      <c r="K77" s="11">
        <f>'Cena na poramnuvanje'!K77*'Sreden kurs'!$D$20</f>
        <v>944.54891899999996</v>
      </c>
      <c r="L77" s="11">
        <f>'Cena na poramnuvanje'!L77*'Sreden kurs'!$D$20</f>
        <v>0</v>
      </c>
      <c r="M77" s="11">
        <f>'Cena na poramnuvanje'!M77*'Sreden kurs'!$D$20</f>
        <v>1974.8537489999999</v>
      </c>
      <c r="N77" s="11">
        <f>'Cena na poramnuvanje'!N77*'Sreden kurs'!$D$20</f>
        <v>0</v>
      </c>
      <c r="O77" s="11">
        <f>'Cena na poramnuvanje'!O77*'Sreden kurs'!$D$20</f>
        <v>0</v>
      </c>
      <c r="P77" s="11">
        <f>'Cena na poramnuvanje'!P77*'Sreden kurs'!$D$20</f>
        <v>0</v>
      </c>
      <c r="Q77" s="11">
        <f>'Cena na poramnuvanje'!Q77*'Sreden kurs'!$D$20</f>
        <v>0</v>
      </c>
      <c r="R77" s="11">
        <f>'Cena na poramnuvanje'!R77*'Sreden kurs'!$D$20</f>
        <v>0</v>
      </c>
      <c r="S77" s="11">
        <f>'Cena na poramnuvanje'!S77*'Sreden kurs'!$D$20</f>
        <v>0</v>
      </c>
      <c r="T77" s="11">
        <f>'Cena na poramnuvanje'!T77*'Sreden kurs'!$D$20</f>
        <v>0</v>
      </c>
      <c r="U77" s="11">
        <f>'Cena na poramnuvanje'!U77*'Sreden kurs'!$D$20</f>
        <v>0</v>
      </c>
      <c r="V77" s="11">
        <f>'Cena na poramnuvanje'!V77*'Sreden kurs'!$D$20</f>
        <v>0</v>
      </c>
      <c r="W77" s="11">
        <f>'Cena na poramnuvanje'!W77*'Sreden kurs'!$D$20</f>
        <v>1610.501779384447</v>
      </c>
      <c r="X77" s="11">
        <f>'Cena na poramnuvanje'!X77*'Sreden kurs'!$D$20</f>
        <v>1800.2571820000001</v>
      </c>
      <c r="Y77" s="11">
        <f>'Cena na poramnuvanje'!Y77*'Sreden kurs'!$D$20</f>
        <v>1571.986052</v>
      </c>
      <c r="Z77" s="11">
        <f>'Cena na poramnuvanje'!Z77*'Sreden kurs'!$D$20</f>
        <v>1450.447099</v>
      </c>
      <c r="AA77" s="9">
        <f>'Cena na poramnuvanje'!AA77*'Sreden kurs'!$D$20</f>
        <v>1331.9928909999999</v>
      </c>
    </row>
    <row r="78" spans="2:27" ht="24" customHeight="1" x14ac:dyDescent="0.25">
      <c r="B78" s="68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1091.382781</v>
      </c>
      <c r="H78" s="11">
        <f>'Cena na poramnuvanje'!H78*'Sreden kurs'!$D$20</f>
        <v>1103.721761</v>
      </c>
      <c r="I78" s="11">
        <f>'Cena na poramnuvanje'!I78*'Sreden kurs'!$D$20</f>
        <v>1254.874266</v>
      </c>
      <c r="J78" s="11">
        <f>'Cena na poramnuvanje'!J78*'Sreden kurs'!$D$20</f>
        <v>0</v>
      </c>
      <c r="K78" s="11">
        <f>'Cena na poramnuvanje'!K78*'Sreden kurs'!$D$20</f>
        <v>0</v>
      </c>
      <c r="L78" s="11">
        <f>'Cena na poramnuvanje'!L78*'Sreden kurs'!$D$20</f>
        <v>1733.0097409999998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 x14ac:dyDescent="0.25">
      <c r="B79" s="69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3274.1483429999998</v>
      </c>
      <c r="H79" s="13">
        <f>'Cena na poramnuvanje'!H79*'Sreden kurs'!$D$20</f>
        <v>3311.1652829999998</v>
      </c>
      <c r="I79" s="13">
        <f>'Cena na poramnuvanje'!I79*'Sreden kurs'!$D$20</f>
        <v>3764.0058489999997</v>
      </c>
      <c r="J79" s="13">
        <f>'Cena na poramnuvanje'!J79*'Sreden kurs'!$D$20</f>
        <v>0</v>
      </c>
      <c r="K79" s="13">
        <f>'Cena na poramnuvanje'!K79*'Sreden kurs'!$D$20</f>
        <v>0</v>
      </c>
      <c r="L79" s="13">
        <f>'Cena na poramnuvanje'!L79*'Sreden kurs'!$D$20</f>
        <v>5198.4122740000003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 x14ac:dyDescent="0.25">
      <c r="B80" s="67" t="str">
        <f>'Cena na poramnuvanje'!B80:B83</f>
        <v>20.12.2020</v>
      </c>
      <c r="C80" s="7" t="s">
        <v>26</v>
      </c>
      <c r="D80" s="8">
        <f>'Cena na poramnuvanje'!D80*'Sreden kurs'!$D$21</f>
        <v>4478.7693086363643</v>
      </c>
      <c r="E80" s="8">
        <f>'Cena na poramnuvanje'!E80*'Sreden kurs'!$D$21</f>
        <v>3914.4079034488482</v>
      </c>
      <c r="F80" s="15">
        <f>'Cena na poramnuvanje'!F80*'Sreden kurs'!$D$21</f>
        <v>3408.3347505000002</v>
      </c>
      <c r="G80" s="15">
        <f>'Cena na poramnuvanje'!G80*'Sreden kurs'!$D$21</f>
        <v>2784.5993115000001</v>
      </c>
      <c r="H80" s="15">
        <f>'Cena na poramnuvanje'!H80*'Sreden kurs'!$D$21</f>
        <v>0</v>
      </c>
      <c r="I80" s="15">
        <f>'Cena na poramnuvanje'!I80*'Sreden kurs'!$D$21</f>
        <v>0</v>
      </c>
      <c r="J80" s="15">
        <f>'Cena na poramnuvanje'!J80*'Sreden kurs'!$D$21</f>
        <v>0</v>
      </c>
      <c r="K80" s="15">
        <f>'Cena na poramnuvanje'!K80*'Sreden kurs'!$D$21</f>
        <v>4169.9582909999999</v>
      </c>
      <c r="L80" s="15">
        <f>'Cena na poramnuvanje'!L80*'Sreden kurs'!$D$21</f>
        <v>0</v>
      </c>
      <c r="M80" s="15">
        <f>'Cena na poramnuvanje'!M80*'Sreden kurs'!$D$21</f>
        <v>4817.1377919999995</v>
      </c>
      <c r="N80" s="15">
        <f>'Cena na poramnuvanje'!N80*'Sreden kurs'!$D$21</f>
        <v>4904.7445499999994</v>
      </c>
      <c r="O80" s="15">
        <f>'Cena na poramnuvanje'!O80*'Sreden kurs'!$D$21</f>
        <v>4877.5635176198557</v>
      </c>
      <c r="P80" s="15">
        <f>'Cena na poramnuvanje'!P80*'Sreden kurs'!$D$21</f>
        <v>4613.7162339937058</v>
      </c>
      <c r="Q80" s="15">
        <f>'Cena na poramnuvanje'!Q80*'Sreden kurs'!$D$21</f>
        <v>4283.4262735593429</v>
      </c>
      <c r="R80" s="15">
        <f>'Cena na poramnuvanje'!R80*'Sreden kurs'!$D$21</f>
        <v>4230.1882505173498</v>
      </c>
      <c r="S80" s="15">
        <f>'Cena na poramnuvanje'!S80*'Sreden kurs'!$D$21</f>
        <v>4337.5455666996195</v>
      </c>
      <c r="T80" s="15">
        <f>'Cena na poramnuvanje'!T80*'Sreden kurs'!$D$21</f>
        <v>5283.6195286660413</v>
      </c>
      <c r="U80" s="15">
        <f>'Cena na poramnuvanje'!U80*'Sreden kurs'!$D$21</f>
        <v>5197.713969087913</v>
      </c>
      <c r="V80" s="15">
        <f>'Cena na poramnuvanje'!V80*'Sreden kurs'!$D$21</f>
        <v>5240.5114230231393</v>
      </c>
      <c r="W80" s="15">
        <f>'Cena na poramnuvanje'!W80*'Sreden kurs'!$D$21</f>
        <v>4939.1530544924435</v>
      </c>
      <c r="X80" s="15">
        <f>'Cena na poramnuvanje'!X80*'Sreden kurs'!$D$21</f>
        <v>4751.1265683571428</v>
      </c>
      <c r="Y80" s="15">
        <f>'Cena na poramnuvanje'!Y80*'Sreden kurs'!$D$21</f>
        <v>4529.7242597179966</v>
      </c>
      <c r="Z80" s="16">
        <f>'Cena na poramnuvanje'!Z80*'Sreden kurs'!$D$21</f>
        <v>4456.2533170650504</v>
      </c>
      <c r="AA80" s="17">
        <f>'Cena na poramnuvanje'!AA80*'Sreden kurs'!$D$21</f>
        <v>4016.4301136063345</v>
      </c>
    </row>
    <row r="81" spans="2:27" x14ac:dyDescent="0.25">
      <c r="B81" s="68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0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814.68115450000005</v>
      </c>
      <c r="K81" s="11">
        <f>'Cena na poramnuvanje'!K81*'Sreden kurs'!$D$21</f>
        <v>0</v>
      </c>
      <c r="L81" s="11">
        <f>'Cena na poramnuvanje'!L81*'Sreden kurs'!$D$21</f>
        <v>1409.7284649999999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0</v>
      </c>
      <c r="U81" s="11">
        <f>'Cena na poramnuvanje'!U81*'Sreden kurs'!$D$21</f>
        <v>0</v>
      </c>
      <c r="V81" s="11">
        <f>'Cena na poramnuvanje'!V81*'Sreden kurs'!$D$21</f>
        <v>0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0</v>
      </c>
      <c r="AA81" s="9">
        <f>'Cena na poramnuvanje'!AA81*'Sreden kurs'!$D$21</f>
        <v>0</v>
      </c>
    </row>
    <row r="82" spans="2:27" x14ac:dyDescent="0.25">
      <c r="B82" s="68"/>
      <c r="C82" s="10" t="s">
        <v>28</v>
      </c>
      <c r="D82" s="11">
        <f>'Cena na poramnuvanje'!D82*'Sreden kurs'!$D$21</f>
        <v>0</v>
      </c>
      <c r="E82" s="11">
        <f>'Cena na poramnuvanje'!E82*'Sreden kurs'!$D$21</f>
        <v>0</v>
      </c>
      <c r="F82" s="11">
        <f>'Cena na poramnuvanje'!F82*'Sreden kurs'!$D$21</f>
        <v>0</v>
      </c>
      <c r="G82" s="11">
        <f>'Cena na poramnuvanje'!G82*'Sreden kurs'!$D$21</f>
        <v>0</v>
      </c>
      <c r="H82" s="11">
        <f>'Cena na poramnuvanje'!H82*'Sreden kurs'!$D$21</f>
        <v>1122.230231</v>
      </c>
      <c r="I82" s="11">
        <f>'Cena na poramnuvanje'!I82*'Sreden kurs'!$D$21</f>
        <v>1183.925131</v>
      </c>
      <c r="J82" s="11">
        <f>'Cena na poramnuvanje'!J82*'Sreden kurs'!$D$21</f>
        <v>0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0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 x14ac:dyDescent="0.25">
      <c r="B83" s="69"/>
      <c r="C83" s="12" t="s">
        <v>29</v>
      </c>
      <c r="D83" s="13">
        <f>'Cena na poramnuvanje'!D83*'Sreden kurs'!$D$21</f>
        <v>0</v>
      </c>
      <c r="E83" s="13">
        <f>'Cena na poramnuvanje'!E83*'Sreden kurs'!$D$21</f>
        <v>0</v>
      </c>
      <c r="F83" s="13">
        <f>'Cena na poramnuvanje'!F83*'Sreden kurs'!$D$21</f>
        <v>0</v>
      </c>
      <c r="G83" s="13">
        <f>'Cena na poramnuvanje'!G83*'Sreden kurs'!$D$21</f>
        <v>0</v>
      </c>
      <c r="H83" s="13">
        <f>'Cena na poramnuvanje'!H83*'Sreden kurs'!$D$21</f>
        <v>3366.0737439999998</v>
      </c>
      <c r="I83" s="13">
        <f>'Cena na poramnuvanje'!I83*'Sreden kurs'!$D$21</f>
        <v>3551.1584440000001</v>
      </c>
      <c r="J83" s="13">
        <f>'Cena na poramnuvanje'!J83*'Sreden kurs'!$D$21</f>
        <v>0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0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 x14ac:dyDescent="0.25">
      <c r="B84" s="67" t="str">
        <f>'Cena na poramnuvanje'!B84:B87</f>
        <v>21.12.2020</v>
      </c>
      <c r="C84" s="7" t="s">
        <v>26</v>
      </c>
      <c r="D84" s="8">
        <f>'Cena na poramnuvanje'!D84*'Sreden kurs'!$D$22</f>
        <v>3260.3674515440607</v>
      </c>
      <c r="E84" s="8">
        <f>'Cena na poramnuvanje'!E84*'Sreden kurs'!$D$22</f>
        <v>2942.5095035323848</v>
      </c>
      <c r="F84" s="15">
        <f>'Cena na poramnuvanje'!F84*'Sreden kurs'!$D$22</f>
        <v>2681.6084849749741</v>
      </c>
      <c r="G84" s="15">
        <f>'Cena na poramnuvanje'!G84*'Sreden kurs'!$D$22</f>
        <v>2347.4909449999996</v>
      </c>
      <c r="H84" s="15">
        <f>'Cena na poramnuvanje'!H84*'Sreden kurs'!$D$22</f>
        <v>2507.8976849999999</v>
      </c>
      <c r="I84" s="15">
        <f>'Cena na poramnuvanje'!I84*'Sreden kurs'!$D$22</f>
        <v>3277.233087999999</v>
      </c>
      <c r="J84" s="15">
        <f>'Cena na poramnuvanje'!J84*'Sreden kurs'!$D$22</f>
        <v>4258.1819979999991</v>
      </c>
      <c r="K84" s="15">
        <f>'Cena na poramnuvanje'!K84*'Sreden kurs'!$D$22</f>
        <v>5750.5816289999993</v>
      </c>
      <c r="L84" s="15">
        <f>'Cena na poramnuvanje'!L84*'Sreden kurs'!$D$22</f>
        <v>6854.3033899999991</v>
      </c>
      <c r="M84" s="15">
        <f>'Cena na poramnuvanje'!M84*'Sreden kurs'!$D$22</f>
        <v>7259.8085024016164</v>
      </c>
      <c r="N84" s="15">
        <f>'Cena na poramnuvanje'!N84*'Sreden kurs'!$D$22</f>
        <v>7764.9547482205899</v>
      </c>
      <c r="O84" s="15">
        <f>'Cena na poramnuvanje'!O84*'Sreden kurs'!$D$22</f>
        <v>0</v>
      </c>
      <c r="P84" s="15">
        <f>'Cena na poramnuvanje'!P84*'Sreden kurs'!$D$22</f>
        <v>0</v>
      </c>
      <c r="Q84" s="15">
        <f>'Cena na poramnuvanje'!Q84*'Sreden kurs'!$D$22</f>
        <v>0</v>
      </c>
      <c r="R84" s="15">
        <f>'Cena na poramnuvanje'!R84*'Sreden kurs'!$D$22</f>
        <v>7782.5494316749991</v>
      </c>
      <c r="S84" s="15">
        <f>'Cena na poramnuvanje'!S84*'Sreden kurs'!$D$22</f>
        <v>7753.521246761904</v>
      </c>
      <c r="T84" s="15">
        <f>'Cena na poramnuvanje'!T84*'Sreden kurs'!$D$22</f>
        <v>7753.8979670904109</v>
      </c>
      <c r="U84" s="15">
        <f>'Cena na poramnuvanje'!U84*'Sreden kurs'!$D$22</f>
        <v>7753.6468799873837</v>
      </c>
      <c r="V84" s="15">
        <f>'Cena na poramnuvanje'!V84*'Sreden kurs'!$D$22</f>
        <v>0</v>
      </c>
      <c r="W84" s="15">
        <f>'Cena na poramnuvanje'!W84*'Sreden kurs'!$D$22</f>
        <v>0</v>
      </c>
      <c r="X84" s="15">
        <f>'Cena na poramnuvanje'!X84*'Sreden kurs'!$D$22</f>
        <v>0</v>
      </c>
      <c r="Y84" s="15">
        <f>'Cena na poramnuvanje'!Y84*'Sreden kurs'!$D$22</f>
        <v>4630.4166457163119</v>
      </c>
      <c r="Z84" s="16">
        <f>'Cena na poramnuvanje'!Z84*'Sreden kurs'!$D$22</f>
        <v>4571.5902090579275</v>
      </c>
      <c r="AA84" s="17">
        <f>'Cena na poramnuvanje'!AA84*'Sreden kurs'!$D$22</f>
        <v>4157.0023619999993</v>
      </c>
    </row>
    <row r="85" spans="2:27" x14ac:dyDescent="0.25">
      <c r="B85" s="68"/>
      <c r="C85" s="10" t="s">
        <v>27</v>
      </c>
      <c r="D85" s="11">
        <f>'Cena na poramnuvanje'!D85*'Sreden kurs'!$D$22</f>
        <v>0</v>
      </c>
      <c r="E85" s="11">
        <f>'Cena na poramnuvanje'!E85*'Sreden kurs'!$D$22</f>
        <v>0</v>
      </c>
      <c r="F85" s="11">
        <f>'Cena na poramnuvanje'!F85*'Sreden kurs'!$D$22</f>
        <v>0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2899.6603</v>
      </c>
      <c r="P85" s="11">
        <f>'Cena na poramnuvanje'!P85*'Sreden kurs'!$D$22</f>
        <v>3162.4805740000002</v>
      </c>
      <c r="Q85" s="11">
        <f>'Cena na poramnuvanje'!Q85*'Sreden kurs'!$D$22</f>
        <v>2924.9552089999997</v>
      </c>
      <c r="R85" s="11">
        <f>'Cena na poramnuvanje'!R85*'Sreden kurs'!$D$22</f>
        <v>0</v>
      </c>
      <c r="S85" s="11">
        <f>'Cena na poramnuvanje'!S85*'Sreden kurs'!$D$22</f>
        <v>0</v>
      </c>
      <c r="T85" s="11">
        <f>'Cena na poramnuvanje'!T85*'Sreden kurs'!$D$22</f>
        <v>0</v>
      </c>
      <c r="U85" s="11">
        <f>'Cena na poramnuvanje'!U85*'Sreden kurs'!$D$22</f>
        <v>0</v>
      </c>
      <c r="V85" s="11">
        <f>'Cena na poramnuvanje'!V85*'Sreden kurs'!$D$22</f>
        <v>2374.0197519999997</v>
      </c>
      <c r="W85" s="11">
        <f>'Cena na poramnuvanje'!W85*'Sreden kurs'!$D$22</f>
        <v>2328.9824749999998</v>
      </c>
      <c r="X85" s="11">
        <f>'Cena na poramnuvanje'!X85*'Sreden kurs'!$D$22</f>
        <v>2085.2876200000001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 x14ac:dyDescent="0.25">
      <c r="B86" s="68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0</v>
      </c>
      <c r="H86" s="11">
        <f>'Cena na poramnuvanje'!H86*'Sreden kurs'!$D$22</f>
        <v>0</v>
      </c>
      <c r="I86" s="11">
        <f>'Cena na poramnuvanje'!I86*'Sreden kurs'!$D$22</f>
        <v>0</v>
      </c>
      <c r="J86" s="11">
        <f>'Cena na poramnuvanje'!J86*'Sreden kurs'!$D$22</f>
        <v>0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0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 x14ac:dyDescent="0.25">
      <c r="B87" s="69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0</v>
      </c>
      <c r="H87" s="13">
        <f>'Cena na poramnuvanje'!H87*'Sreden kurs'!$D$22</f>
        <v>0</v>
      </c>
      <c r="I87" s="13">
        <f>'Cena na poramnuvanje'!I87*'Sreden kurs'!$D$22</f>
        <v>0</v>
      </c>
      <c r="J87" s="13">
        <f>'Cena na poramnuvanje'!J87*'Sreden kurs'!$D$22</f>
        <v>0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0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 x14ac:dyDescent="0.25">
      <c r="B88" s="67" t="str">
        <f>'Cena na poramnuvanje'!B88:B91</f>
        <v>22.12.2020</v>
      </c>
      <c r="C88" s="7" t="s">
        <v>26</v>
      </c>
      <c r="D88" s="8">
        <f>'Cena na poramnuvanje'!D88*'Sreden kurs'!$D$23</f>
        <v>4174.9344850000007</v>
      </c>
      <c r="E88" s="8">
        <f>'Cena na poramnuvanje'!E88*'Sreden kurs'!$D$23</f>
        <v>3665.9466100000004</v>
      </c>
      <c r="F88" s="15">
        <f>'Cena na poramnuvanje'!F88*'Sreden kurs'!$D$23</f>
        <v>3273.5632300000002</v>
      </c>
      <c r="G88" s="15">
        <f>'Cena na poramnuvanje'!G88*'Sreden kurs'!$D$23</f>
        <v>0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0</v>
      </c>
      <c r="K88" s="15">
        <f>'Cena na poramnuvanje'!K88*'Sreden kurs'!$D$23</f>
        <v>0</v>
      </c>
      <c r="L88" s="15">
        <f>'Cena na poramnuvanje'!L88*'Sreden kurs'!$D$23</f>
        <v>0</v>
      </c>
      <c r="M88" s="15">
        <f>'Cena na poramnuvanje'!M88*'Sreden kurs'!$D$23</f>
        <v>0</v>
      </c>
      <c r="N88" s="15">
        <f>'Cena na poramnuvanje'!N88*'Sreden kurs'!$D$23</f>
        <v>0</v>
      </c>
      <c r="O88" s="15">
        <f>'Cena na poramnuvanje'!O88*'Sreden kurs'!$D$23</f>
        <v>0</v>
      </c>
      <c r="P88" s="15">
        <f>'Cena na poramnuvanje'!P88*'Sreden kurs'!$D$23</f>
        <v>0</v>
      </c>
      <c r="Q88" s="15">
        <f>'Cena na poramnuvanje'!Q88*'Sreden kurs'!$D$23</f>
        <v>0</v>
      </c>
      <c r="R88" s="15">
        <f>'Cena na poramnuvanje'!R88*'Sreden kurs'!$D$23</f>
        <v>8281.3869649999997</v>
      </c>
      <c r="S88" s="15">
        <f>'Cena na poramnuvanje'!S88*'Sreden kurs'!$D$23</f>
        <v>7775.9277849898672</v>
      </c>
      <c r="T88" s="15">
        <f>'Cena na poramnuvanje'!T88*'Sreden kurs'!$D$23</f>
        <v>7916.1943266144972</v>
      </c>
      <c r="U88" s="15">
        <f>'Cena na poramnuvanje'!U88*'Sreden kurs'!$D$23</f>
        <v>8281.3869649999997</v>
      </c>
      <c r="V88" s="15">
        <f>'Cena na poramnuvanje'!V88*'Sreden kurs'!$D$23</f>
        <v>8160.4637850000008</v>
      </c>
      <c r="W88" s="15">
        <f>'Cena na poramnuvanje'!W88*'Sreden kurs'!$D$23</f>
        <v>6944.4454800000003</v>
      </c>
      <c r="X88" s="15">
        <f>'Cena na poramnuvanje'!X88*'Sreden kurs'!$D$23</f>
        <v>6813.0340650000016</v>
      </c>
      <c r="Y88" s="15">
        <f>'Cena na poramnuvanje'!Y88*'Sreden kurs'!$D$23</f>
        <v>5578.5071100000005</v>
      </c>
      <c r="Z88" s="16">
        <f>'Cena na poramnuvanje'!Z88*'Sreden kurs'!$D$23</f>
        <v>5360.1050400000004</v>
      </c>
      <c r="AA88" s="17">
        <f>'Cena na poramnuvanje'!AA88*'Sreden kurs'!$D$23</f>
        <v>4313.7493600000007</v>
      </c>
    </row>
    <row r="89" spans="2:27" x14ac:dyDescent="0.25">
      <c r="B89" s="68"/>
      <c r="C89" s="10" t="s">
        <v>27</v>
      </c>
      <c r="D89" s="11">
        <f>'Cena na poramnuvanje'!D89*'Sreden kurs'!$D$23</f>
        <v>0</v>
      </c>
      <c r="E89" s="11">
        <f>'Cena na poramnuvanje'!E89*'Sreden kurs'!$D$23</f>
        <v>0</v>
      </c>
      <c r="F89" s="11">
        <f>'Cena na poramnuvanje'!F89*'Sreden kurs'!$D$23</f>
        <v>0</v>
      </c>
      <c r="G89" s="11">
        <f>'Cena na poramnuvanje'!G89*'Sreden kurs'!$D$23</f>
        <v>0</v>
      </c>
      <c r="H89" s="11">
        <f>'Cena na poramnuvanje'!H89*'Sreden kurs'!$D$23</f>
        <v>0</v>
      </c>
      <c r="I89" s="11">
        <f>'Cena na poramnuvanje'!I89*'Sreden kurs'!$D$23</f>
        <v>0</v>
      </c>
      <c r="J89" s="11">
        <f>'Cena na poramnuvanje'!J89*'Sreden kurs'!$D$23</f>
        <v>0</v>
      </c>
      <c r="K89" s="11">
        <f>'Cena na poramnuvanje'!K89*'Sreden kurs'!$D$23</f>
        <v>0</v>
      </c>
      <c r="L89" s="11">
        <f>'Cena na poramnuvanje'!L89*'Sreden kurs'!$D$23</f>
        <v>0</v>
      </c>
      <c r="M89" s="11">
        <f>'Cena na poramnuvanje'!M89*'Sreden kurs'!$D$23</f>
        <v>2933.6210249999999</v>
      </c>
      <c r="N89" s="11">
        <f>'Cena na poramnuvanje'!N89*'Sreden kurs'!$D$23</f>
        <v>2929.3023399999993</v>
      </c>
      <c r="O89" s="11">
        <f>'Cena na poramnuvanje'!O89*'Sreden kurs'!$D$23</f>
        <v>2447.7228973738411</v>
      </c>
      <c r="P89" s="11">
        <f>'Cena na poramnuvanje'!P89*'Sreden kurs'!$D$23</f>
        <v>2637.5801015125244</v>
      </c>
      <c r="Q89" s="11">
        <f>'Cena na poramnuvanje'!Q89*'Sreden kurs'!$D$23</f>
        <v>1852.4073875000001</v>
      </c>
      <c r="R89" s="11">
        <f>'Cena na poramnuvanje'!R89*'Sreden kurs'!$D$23</f>
        <v>0</v>
      </c>
      <c r="S89" s="11">
        <f>'Cena na poramnuvanje'!S89*'Sreden kurs'!$D$23</f>
        <v>0</v>
      </c>
      <c r="T89" s="11">
        <f>'Cena na poramnuvanje'!T89*'Sreden kurs'!$D$23</f>
        <v>0</v>
      </c>
      <c r="U89" s="11">
        <f>'Cena na poramnuvanje'!U89*'Sreden kurs'!$D$23</f>
        <v>0</v>
      </c>
      <c r="V89" s="11">
        <f>'Cena na poramnuvanje'!V89*'Sreden kurs'!$D$23</f>
        <v>0</v>
      </c>
      <c r="W89" s="11">
        <f>'Cena na poramnuvanje'!W89*'Sreden kurs'!$D$23</f>
        <v>0</v>
      </c>
      <c r="X89" s="11">
        <f>'Cena na poramnuvanje'!X89*'Sreden kurs'!$D$23</f>
        <v>0</v>
      </c>
      <c r="Y89" s="11">
        <f>'Cena na poramnuvanje'!Y89*'Sreden kurs'!$D$23</f>
        <v>0</v>
      </c>
      <c r="Z89" s="11">
        <f>'Cena na poramnuvanje'!Z89*'Sreden kurs'!$D$23</f>
        <v>0</v>
      </c>
      <c r="AA89" s="9">
        <f>'Cena na poramnuvanje'!AA89*'Sreden kurs'!$D$23</f>
        <v>0</v>
      </c>
    </row>
    <row r="90" spans="2:27" x14ac:dyDescent="0.25">
      <c r="B90" s="68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1051.29132</v>
      </c>
      <c r="H90" s="11">
        <f>'Cena na poramnuvanje'!H90*'Sreden kurs'!$D$23</f>
        <v>1096.9459900000002</v>
      </c>
      <c r="I90" s="11">
        <f>'Cena na poramnuvanje'!I90*'Sreden kurs'!$D$23</f>
        <v>1389.9996150000002</v>
      </c>
      <c r="J90" s="11">
        <f>'Cena na poramnuvanje'!J90*'Sreden kurs'!$D$23</f>
        <v>1649.73767</v>
      </c>
      <c r="K90" s="11">
        <f>'Cena na poramnuvanje'!K90*'Sreden kurs'!$D$23</f>
        <v>2221.038</v>
      </c>
      <c r="L90" s="11">
        <f>'Cena na poramnuvanje'!L90*'Sreden kurs'!$D$23</f>
        <v>2907.0919599999997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0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 x14ac:dyDescent="0.25">
      <c r="B91" s="69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3153.8739599999999</v>
      </c>
      <c r="H91" s="13">
        <f>'Cena na poramnuvanje'!H91*'Sreden kurs'!$D$23</f>
        <v>3290.2210150000001</v>
      </c>
      <c r="I91" s="13">
        <f>'Cena na poramnuvanje'!I91*'Sreden kurs'!$D$23</f>
        <v>4169.3818899999997</v>
      </c>
      <c r="J91" s="13">
        <f>'Cena na poramnuvanje'!J91*'Sreden kurs'!$D$23</f>
        <v>4948.596055</v>
      </c>
      <c r="K91" s="13">
        <f>'Cena na poramnuvanje'!K91*'Sreden kurs'!$D$23</f>
        <v>6663.1140000000005</v>
      </c>
      <c r="L91" s="13">
        <f>'Cena na poramnuvanje'!L91*'Sreden kurs'!$D$23</f>
        <v>8721.2758800000011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0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 x14ac:dyDescent="0.25">
      <c r="B92" s="67" t="str">
        <f>'Cena na poramnuvanje'!B92:B95</f>
        <v>23.12.2020</v>
      </c>
      <c r="C92" s="7" t="s">
        <v>26</v>
      </c>
      <c r="D92" s="8">
        <f>'Cena na poramnuvanje'!D92*'Sreden kurs'!$D$24</f>
        <v>3840.3431764786797</v>
      </c>
      <c r="E92" s="8">
        <f>'Cena na poramnuvanje'!E92*'Sreden kurs'!$D$24</f>
        <v>3266.6716358725757</v>
      </c>
      <c r="F92" s="15">
        <f>'Cena na poramnuvanje'!F92*'Sreden kurs'!$D$24</f>
        <v>2820.3869249999998</v>
      </c>
      <c r="G92" s="15">
        <f>'Cena na poramnuvanje'!G92*'Sreden kurs'!$D$24</f>
        <v>2737.7156249999998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0</v>
      </c>
      <c r="K92" s="15">
        <f>'Cena na poramnuvanje'!K92*'Sreden kurs'!$D$24</f>
        <v>0</v>
      </c>
      <c r="L92" s="15">
        <f>'Cena na poramnuvanje'!L92*'Sreden kurs'!$D$24</f>
        <v>0</v>
      </c>
      <c r="M92" s="15">
        <f>'Cena na poramnuvanje'!M92*'Sreden kurs'!$D$24</f>
        <v>4931.0423314867758</v>
      </c>
      <c r="N92" s="15">
        <f>'Cena na poramnuvanje'!N92*'Sreden kurs'!$D$24</f>
        <v>4925.2652627005345</v>
      </c>
      <c r="O92" s="15">
        <f>'Cena na poramnuvanje'!O92*'Sreden kurs'!$D$24</f>
        <v>4963.9715822368426</v>
      </c>
      <c r="P92" s="15">
        <f>'Cena na poramnuvanje'!P92*'Sreden kurs'!$D$24</f>
        <v>4975.3457702577653</v>
      </c>
      <c r="Q92" s="15">
        <f>'Cena na poramnuvanje'!Q92*'Sreden kurs'!$D$24</f>
        <v>4827.29342160326</v>
      </c>
      <c r="R92" s="15">
        <f>'Cena na poramnuvanje'!R92*'Sreden kurs'!$D$24</f>
        <v>4645.9419749999997</v>
      </c>
      <c r="S92" s="15">
        <f>'Cena na poramnuvanje'!S92*'Sreden kurs'!$D$24</f>
        <v>5050.4473457386375</v>
      </c>
      <c r="T92" s="15">
        <f>'Cena na poramnuvanje'!T92*'Sreden kurs'!$D$24</f>
        <v>7227.71702245509</v>
      </c>
      <c r="U92" s="15">
        <f>'Cena na poramnuvanje'!U92*'Sreden kurs'!$D$24</f>
        <v>6214.2019709677425</v>
      </c>
      <c r="V92" s="15">
        <f>'Cena na poramnuvanje'!V92*'Sreden kurs'!$D$24</f>
        <v>5224.9899744102941</v>
      </c>
      <c r="W92" s="15">
        <f>'Cena na poramnuvanje'!W92*'Sreden kurs'!$D$24</f>
        <v>5018.3941017282477</v>
      </c>
      <c r="X92" s="15">
        <f>'Cena na poramnuvanje'!X92*'Sreden kurs'!$D$24</f>
        <v>4457.428878273312</v>
      </c>
      <c r="Y92" s="15">
        <f>'Cena na poramnuvanje'!Y92*'Sreden kurs'!$D$24</f>
        <v>4080.6471478883323</v>
      </c>
      <c r="Z92" s="16">
        <f>'Cena na poramnuvanje'!Z92*'Sreden kurs'!$D$24</f>
        <v>3933.5901066150182</v>
      </c>
      <c r="AA92" s="17">
        <f>'Cena na poramnuvanje'!AA92*'Sreden kurs'!$D$24</f>
        <v>3410.664736509636</v>
      </c>
    </row>
    <row r="93" spans="2:27" x14ac:dyDescent="0.25">
      <c r="B93" s="68"/>
      <c r="C93" s="10" t="s">
        <v>27</v>
      </c>
      <c r="D93" s="11">
        <f>'Cena na poramnuvanje'!D93*'Sreden kurs'!$D$24</f>
        <v>0</v>
      </c>
      <c r="E93" s="11">
        <f>'Cena na poramnuvanje'!E93*'Sreden kurs'!$D$24</f>
        <v>0</v>
      </c>
      <c r="F93" s="11">
        <f>'Cena na poramnuvanje'!F93*'Sreden kurs'!$D$24</f>
        <v>0</v>
      </c>
      <c r="G93" s="11">
        <f>'Cena na poramnuvanje'!G93*'Sreden kurs'!$D$24</f>
        <v>0</v>
      </c>
      <c r="H93" s="11">
        <f>'Cena na poramnuvanje'!H93*'Sreden kurs'!$D$24</f>
        <v>0</v>
      </c>
      <c r="I93" s="11">
        <f>'Cena na poramnuvanje'!I93*'Sreden kurs'!$D$24</f>
        <v>0</v>
      </c>
      <c r="J93" s="11">
        <f>'Cena na poramnuvanje'!J93*'Sreden kurs'!$D$24</f>
        <v>0</v>
      </c>
      <c r="K93" s="11">
        <f>'Cena na poramnuvanje'!K93*'Sreden kurs'!$D$24</f>
        <v>0</v>
      </c>
      <c r="L93" s="11">
        <f>'Cena na poramnuvanje'!L93*'Sreden kurs'!$D$24</f>
        <v>0</v>
      </c>
      <c r="M93" s="11">
        <f>'Cena na poramnuvanje'!M93*'Sreden kurs'!$D$24</f>
        <v>0</v>
      </c>
      <c r="N93" s="11">
        <f>'Cena na poramnuvanje'!N93*'Sreden kurs'!$D$24</f>
        <v>0</v>
      </c>
      <c r="O93" s="11">
        <f>'Cena na poramnuvanje'!O93*'Sreden kurs'!$D$24</f>
        <v>0</v>
      </c>
      <c r="P93" s="11">
        <f>'Cena na poramnuvanje'!P93*'Sreden kurs'!$D$24</f>
        <v>0</v>
      </c>
      <c r="Q93" s="11">
        <f>'Cena na poramnuvanje'!Q93*'Sreden kurs'!$D$24</f>
        <v>0</v>
      </c>
      <c r="R93" s="11">
        <f>'Cena na poramnuvanje'!R93*'Sreden kurs'!$D$24</f>
        <v>0</v>
      </c>
      <c r="S93" s="11">
        <f>'Cena na poramnuvanje'!S93*'Sreden kurs'!$D$24</f>
        <v>0</v>
      </c>
      <c r="T93" s="11">
        <f>'Cena na poramnuvanje'!T93*'Sreden kurs'!$D$24</f>
        <v>0</v>
      </c>
      <c r="U93" s="11">
        <f>'Cena na poramnuvanje'!U93*'Sreden kurs'!$D$24</f>
        <v>0</v>
      </c>
      <c r="V93" s="11">
        <f>'Cena na poramnuvanje'!V93*'Sreden kurs'!$D$24</f>
        <v>0</v>
      </c>
      <c r="W93" s="11">
        <f>'Cena na poramnuvanje'!W93*'Sreden kurs'!$D$24</f>
        <v>0</v>
      </c>
      <c r="X93" s="11">
        <f>'Cena na poramnuvanje'!X93*'Sreden kurs'!$D$24</f>
        <v>0</v>
      </c>
      <c r="Y93" s="11">
        <f>'Cena na poramnuvanje'!Y93*'Sreden kurs'!$D$24</f>
        <v>0</v>
      </c>
      <c r="Z93" s="11">
        <f>'Cena na poramnuvanje'!Z93*'Sreden kurs'!$D$24</f>
        <v>0</v>
      </c>
      <c r="AA93" s="9">
        <f>'Cena na poramnuvanje'!AA93*'Sreden kurs'!$D$24</f>
        <v>0</v>
      </c>
    </row>
    <row r="94" spans="2:27" x14ac:dyDescent="0.25">
      <c r="B94" s="68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0</v>
      </c>
      <c r="H94" s="11">
        <f>'Cena na poramnuvanje'!H94*'Sreden kurs'!$D$24</f>
        <v>1109.8930499999999</v>
      </c>
      <c r="I94" s="11">
        <f>'Cena na poramnuvanje'!I94*'Sreden kurs'!$D$24</f>
        <v>1417.1341499999999</v>
      </c>
      <c r="J94" s="11">
        <f>'Cena na poramnuvanje'!J94*'Sreden kurs'!$D$24</f>
        <v>1578.1580999999999</v>
      </c>
      <c r="K94" s="11">
        <f>'Cena na poramnuvanje'!K94*'Sreden kurs'!$D$24</f>
        <v>1739.799</v>
      </c>
      <c r="L94" s="11">
        <f>'Cena na poramnuvanje'!L94*'Sreden kurs'!$D$24</f>
        <v>1882.9313999999999</v>
      </c>
      <c r="M94" s="11">
        <f>'Cena na poramnuvanje'!M94*'Sreden kurs'!$D$24</f>
        <v>0</v>
      </c>
      <c r="N94" s="11">
        <f>'Cena na poramnuvanje'!N94*'Sreden kurs'!$D$24</f>
        <v>0</v>
      </c>
      <c r="O94" s="11">
        <f>'Cena na poramnuvanje'!O94*'Sreden kurs'!$D$24</f>
        <v>0</v>
      </c>
      <c r="P94" s="11">
        <f>'Cena na poramnuvanje'!P94*'Sreden kurs'!$D$24</f>
        <v>0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 x14ac:dyDescent="0.25">
      <c r="B95" s="69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0</v>
      </c>
      <c r="H95" s="13">
        <f>'Cena na poramnuvanje'!H95*'Sreden kurs'!$D$24</f>
        <v>3329.6791499999999</v>
      </c>
      <c r="I95" s="13">
        <f>'Cena na poramnuvanje'!I95*'Sreden kurs'!$D$24</f>
        <v>4250.7855</v>
      </c>
      <c r="J95" s="13">
        <f>'Cena na poramnuvanje'!J95*'Sreden kurs'!$D$24</f>
        <v>4734.4742999999999</v>
      </c>
      <c r="K95" s="13">
        <f>'Cena na poramnuvanje'!K95*'Sreden kurs'!$D$24</f>
        <v>5218.7800500000003</v>
      </c>
      <c r="L95" s="13">
        <f>'Cena na poramnuvanje'!L95*'Sreden kurs'!$D$24</f>
        <v>5648.7942000000003</v>
      </c>
      <c r="M95" s="13">
        <f>'Cena na poramnuvanje'!M95*'Sreden kurs'!$D$24</f>
        <v>0</v>
      </c>
      <c r="N95" s="13">
        <f>'Cena na poramnuvanje'!N95*'Sreden kurs'!$D$24</f>
        <v>0</v>
      </c>
      <c r="O95" s="13">
        <f>'Cena na poramnuvanje'!O95*'Sreden kurs'!$D$24</f>
        <v>0</v>
      </c>
      <c r="P95" s="13">
        <f>'Cena na poramnuvanje'!P95*'Sreden kurs'!$D$24</f>
        <v>0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 x14ac:dyDescent="0.25">
      <c r="B96" s="67" t="str">
        <f>'Cena na poramnuvanje'!B96:B99</f>
        <v>24.12.2020</v>
      </c>
      <c r="C96" s="7" t="s">
        <v>26</v>
      </c>
      <c r="D96" s="8">
        <f>'Cena na poramnuvanje'!D96*'Sreden kurs'!$D$25</f>
        <v>2960.6386850889794</v>
      </c>
      <c r="E96" s="8">
        <f>'Cena na poramnuvanje'!E96*'Sreden kurs'!$D$25</f>
        <v>2620.2262298701298</v>
      </c>
      <c r="F96" s="15">
        <f>'Cena na poramnuvanje'!F96*'Sreden kurs'!$D$25</f>
        <v>1723.4442380000003</v>
      </c>
      <c r="G96" s="15">
        <f>'Cena na poramnuvanje'!G96*'Sreden kurs'!$D$25</f>
        <v>1472.3464020000001</v>
      </c>
      <c r="H96" s="15">
        <f>'Cena na poramnuvanje'!H96*'Sreden kurs'!$D$25</f>
        <v>1622.264766</v>
      </c>
      <c r="I96" s="15">
        <f>'Cena na poramnuvanje'!I96*'Sreden kurs'!$D$25</f>
        <v>2427.3819060000005</v>
      </c>
      <c r="J96" s="15">
        <f>'Cena na poramnuvanje'!J96*'Sreden kurs'!$D$25</f>
        <v>3160.3161300000002</v>
      </c>
      <c r="K96" s="15">
        <f>'Cena na poramnuvanje'!K96*'Sreden kurs'!$D$25</f>
        <v>3624.2610260000001</v>
      </c>
      <c r="L96" s="15">
        <f>'Cena na poramnuvanje'!L96*'Sreden kurs'!$D$25</f>
        <v>3736.5455620000007</v>
      </c>
      <c r="M96" s="15">
        <f>'Cena na poramnuvanje'!M96*'Sreden kurs'!$D$25</f>
        <v>3885.0595443695297</v>
      </c>
      <c r="N96" s="15">
        <f>'Cena na poramnuvanje'!N96*'Sreden kurs'!$D$25</f>
        <v>3866.4735500888746</v>
      </c>
      <c r="O96" s="15">
        <f>'Cena na poramnuvanje'!O96*'Sreden kurs'!$D$25</f>
        <v>3853.1718444299681</v>
      </c>
      <c r="P96" s="15">
        <f>'Cena na poramnuvanje'!P96*'Sreden kurs'!$D$25</f>
        <v>4015.8026674285711</v>
      </c>
      <c r="Q96" s="15">
        <f>'Cena na poramnuvanje'!Q96*'Sreden kurs'!$D$25</f>
        <v>3863.8472700730504</v>
      </c>
      <c r="R96" s="15">
        <f>'Cena na poramnuvanje'!R96*'Sreden kurs'!$D$25</f>
        <v>3878.5202138081468</v>
      </c>
      <c r="S96" s="15">
        <f>'Cena na poramnuvanje'!S96*'Sreden kurs'!$D$25</f>
        <v>3907.4656838990186</v>
      </c>
      <c r="T96" s="15">
        <f>'Cena na poramnuvanje'!T96*'Sreden kurs'!$D$25</f>
        <v>4165.1197336448604</v>
      </c>
      <c r="U96" s="15">
        <f>'Cena na poramnuvanje'!U96*'Sreden kurs'!$D$25</f>
        <v>4163.875763803675</v>
      </c>
      <c r="V96" s="15">
        <f>'Cena na poramnuvanje'!V96*'Sreden kurs'!$D$25</f>
        <v>3906.2771374019653</v>
      </c>
      <c r="W96" s="15">
        <f>'Cena na poramnuvanje'!W96*'Sreden kurs'!$D$25</f>
        <v>3757.2992774525774</v>
      </c>
      <c r="X96" s="15">
        <f>'Cena na poramnuvanje'!X96*'Sreden kurs'!$D$25</f>
        <v>3375.8280223066799</v>
      </c>
      <c r="Y96" s="15">
        <f>'Cena na poramnuvanje'!Y96*'Sreden kurs'!$D$25</f>
        <v>3606.6780080000003</v>
      </c>
      <c r="Z96" s="16">
        <f>'Cena na poramnuvanje'!Z96*'Sreden kurs'!$D$25</f>
        <v>3123.2765772650037</v>
      </c>
      <c r="AA96" s="17">
        <f>'Cena na poramnuvanje'!AA96*'Sreden kurs'!$D$25</f>
        <v>2565.092678568652</v>
      </c>
    </row>
    <row r="97" spans="2:27" x14ac:dyDescent="0.25">
      <c r="B97" s="68"/>
      <c r="C97" s="10" t="s">
        <v>27</v>
      </c>
      <c r="D97" s="11">
        <f>'Cena na poramnuvanje'!D97*'Sreden kurs'!$D$25</f>
        <v>0</v>
      </c>
      <c r="E97" s="11">
        <f>'Cena na poramnuvanje'!E97*'Sreden kurs'!$D$25</f>
        <v>0</v>
      </c>
      <c r="F97" s="11">
        <f>'Cena na poramnuvanje'!F97*'Sreden kurs'!$D$25</f>
        <v>0</v>
      </c>
      <c r="G97" s="11">
        <f>'Cena na poramnuvanje'!G97*'Sreden kurs'!$D$25</f>
        <v>0</v>
      </c>
      <c r="H97" s="11">
        <f>'Cena na poramnuvanje'!H97*'Sreden kurs'!$D$25</f>
        <v>0</v>
      </c>
      <c r="I97" s="11">
        <f>'Cena na poramnuvanje'!I97*'Sreden kurs'!$D$25</f>
        <v>0</v>
      </c>
      <c r="J97" s="11">
        <f>'Cena na poramnuvanje'!J97*'Sreden kurs'!$D$25</f>
        <v>0</v>
      </c>
      <c r="K97" s="11">
        <f>'Cena na poramnuvanje'!K97*'Sreden kurs'!$D$25</f>
        <v>0</v>
      </c>
      <c r="L97" s="11">
        <f>'Cena na poramnuvanje'!L97*'Sreden kurs'!$D$25</f>
        <v>0</v>
      </c>
      <c r="M97" s="11">
        <f>'Cena na poramnuvanje'!M97*'Sreden kurs'!$D$25</f>
        <v>0</v>
      </c>
      <c r="N97" s="11">
        <f>'Cena na poramnuvanje'!N97*'Sreden kurs'!$D$25</f>
        <v>0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0</v>
      </c>
      <c r="U97" s="11">
        <f>'Cena na poramnuvanje'!U97*'Sreden kurs'!$D$25</f>
        <v>0</v>
      </c>
      <c r="V97" s="11">
        <f>'Cena na poramnuvanje'!V97*'Sreden kurs'!$D$25</f>
        <v>0</v>
      </c>
      <c r="W97" s="11">
        <f>'Cena na poramnuvanje'!W97*'Sreden kurs'!$D$25</f>
        <v>0</v>
      </c>
      <c r="X97" s="11">
        <f>'Cena na poramnuvanje'!X97*'Sreden kurs'!$D$25</f>
        <v>0</v>
      </c>
      <c r="Y97" s="11">
        <f>'Cena na poramnuvanje'!Y97*'Sreden kurs'!$D$25</f>
        <v>0</v>
      </c>
      <c r="Z97" s="11">
        <f>'Cena na poramnuvanje'!Z97*'Sreden kurs'!$D$25</f>
        <v>0</v>
      </c>
      <c r="AA97" s="9">
        <f>'Cena na poramnuvanje'!AA97*'Sreden kurs'!$D$25</f>
        <v>0</v>
      </c>
    </row>
    <row r="98" spans="2:27" x14ac:dyDescent="0.25">
      <c r="B98" s="68"/>
      <c r="C98" s="10" t="s">
        <v>28</v>
      </c>
      <c r="D98" s="11">
        <f>'Cena na poramnuvanje'!D98*'Sreden kurs'!$D$25</f>
        <v>0</v>
      </c>
      <c r="E98" s="11">
        <f>'Cena na poramnuvanje'!E98*'Sreden kurs'!$D$25</f>
        <v>0</v>
      </c>
      <c r="F98" s="11">
        <f>'Cena na poramnuvanje'!F98*'Sreden kurs'!$D$25</f>
        <v>0</v>
      </c>
      <c r="G98" s="11">
        <f>'Cena na poramnuvanje'!G98*'Sreden kurs'!$D$25</f>
        <v>0</v>
      </c>
      <c r="H98" s="11">
        <f>'Cena na poramnuvanje'!H98*'Sreden kurs'!$D$25</f>
        <v>0</v>
      </c>
      <c r="I98" s="11">
        <f>'Cena na poramnuvanje'!I98*'Sreden kurs'!$D$25</f>
        <v>0</v>
      </c>
      <c r="J98" s="11">
        <f>'Cena na poramnuvanje'!J98*'Sreden kurs'!$D$25</f>
        <v>0</v>
      </c>
      <c r="K98" s="11">
        <f>'Cena na poramnuvanje'!K98*'Sreden kurs'!$D$25</f>
        <v>0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0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 x14ac:dyDescent="0.25">
      <c r="B99" s="69"/>
      <c r="C99" s="12" t="s">
        <v>29</v>
      </c>
      <c r="D99" s="13">
        <f>'Cena na poramnuvanje'!D99*'Sreden kurs'!$D$25</f>
        <v>0</v>
      </c>
      <c r="E99" s="13">
        <f>'Cena na poramnuvanje'!E99*'Sreden kurs'!$D$25</f>
        <v>0</v>
      </c>
      <c r="F99" s="13">
        <f>'Cena na poramnuvanje'!F99*'Sreden kurs'!$D$25</f>
        <v>0</v>
      </c>
      <c r="G99" s="13">
        <f>'Cena na poramnuvanje'!G99*'Sreden kurs'!$D$25</f>
        <v>0</v>
      </c>
      <c r="H99" s="13">
        <f>'Cena na poramnuvanje'!H99*'Sreden kurs'!$D$25</f>
        <v>0</v>
      </c>
      <c r="I99" s="13">
        <f>'Cena na poramnuvanje'!I99*'Sreden kurs'!$D$25</f>
        <v>0</v>
      </c>
      <c r="J99" s="13">
        <f>'Cena na poramnuvanje'!J99*'Sreden kurs'!$D$25</f>
        <v>0</v>
      </c>
      <c r="K99" s="13">
        <f>'Cena na poramnuvanje'!K99*'Sreden kurs'!$D$25</f>
        <v>0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0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 x14ac:dyDescent="0.25">
      <c r="B100" s="67" t="str">
        <f>'Cena na poramnuvanje'!B100:B103</f>
        <v>25.12.2020</v>
      </c>
      <c r="C100" s="7" t="s">
        <v>26</v>
      </c>
      <c r="D100" s="8">
        <f>'Cena na poramnuvanje'!D100*'Sreden kurs'!$D$26</f>
        <v>2399.1398288449659</v>
      </c>
      <c r="E100" s="8">
        <f>'Cena na poramnuvanje'!E100*'Sreden kurs'!$D$26</f>
        <v>1996.0974859501455</v>
      </c>
      <c r="F100" s="15">
        <f>'Cena na poramnuvanje'!F100*'Sreden kurs'!$D$26</f>
        <v>1646.3310750000001</v>
      </c>
      <c r="G100" s="15">
        <f>'Cena na poramnuvanje'!G100*'Sreden kurs'!$D$26</f>
        <v>1497.646125</v>
      </c>
      <c r="H100" s="15">
        <f>'Cena na poramnuvanje'!H100*'Sreden kurs'!$D$26</f>
        <v>1497.6461250000002</v>
      </c>
      <c r="I100" s="15">
        <f>'Cena na poramnuvanje'!I100*'Sreden kurs'!$D$26</f>
        <v>0</v>
      </c>
      <c r="J100" s="15">
        <f>'Cena na poramnuvanje'!J100*'Sreden kurs'!$D$26</f>
        <v>0</v>
      </c>
      <c r="K100" s="15">
        <f>'Cena na poramnuvanje'!K100*'Sreden kurs'!$D$26</f>
        <v>0</v>
      </c>
      <c r="L100" s="15">
        <f>'Cena na poramnuvanje'!L100*'Sreden kurs'!$D$26</f>
        <v>0</v>
      </c>
      <c r="M100" s="15">
        <f>'Cena na poramnuvanje'!M100*'Sreden kurs'!$D$26</f>
        <v>3103.2584999999999</v>
      </c>
      <c r="N100" s="15">
        <f>'Cena na poramnuvanje'!N100*'Sreden kurs'!$D$26</f>
        <v>3282.7909499999996</v>
      </c>
      <c r="O100" s="15">
        <f>'Cena na poramnuvanje'!O100*'Sreden kurs'!$D$26</f>
        <v>3085.7486108647449</v>
      </c>
      <c r="P100" s="15">
        <f>'Cena na poramnuvanje'!P100*'Sreden kurs'!$D$26</f>
        <v>3080.4430504339439</v>
      </c>
      <c r="Q100" s="15">
        <f>'Cena na poramnuvanje'!Q100*'Sreden kurs'!$D$26</f>
        <v>2777.8173750000001</v>
      </c>
      <c r="R100" s="15">
        <f>'Cena na poramnuvanje'!R100*'Sreden kurs'!$D$26</f>
        <v>2744.2186283975661</v>
      </c>
      <c r="S100" s="15">
        <f>'Cena na poramnuvanje'!S100*'Sreden kurs'!$D$26</f>
        <v>2724.1427249999997</v>
      </c>
      <c r="T100" s="15">
        <f>'Cena na poramnuvanje'!T100*'Sreden kurs'!$D$26</f>
        <v>0</v>
      </c>
      <c r="U100" s="15">
        <f>'Cena na poramnuvanje'!U100*'Sreden kurs'!$D$26</f>
        <v>0</v>
      </c>
      <c r="V100" s="15">
        <f>'Cena na poramnuvanje'!V100*'Sreden kurs'!$D$26</f>
        <v>0</v>
      </c>
      <c r="W100" s="15">
        <f>'Cena na poramnuvanje'!W100*'Sreden kurs'!$D$26</f>
        <v>0</v>
      </c>
      <c r="X100" s="15">
        <f>'Cena na poramnuvanje'!X100*'Sreden kurs'!$D$26</f>
        <v>0</v>
      </c>
      <c r="Y100" s="15">
        <f>'Cena na poramnuvanje'!Y100*'Sreden kurs'!$D$26</f>
        <v>0</v>
      </c>
      <c r="Z100" s="16">
        <f>'Cena na poramnuvanje'!Z100*'Sreden kurs'!$D$26</f>
        <v>0</v>
      </c>
      <c r="AA100" s="17">
        <f>'Cena na poramnuvanje'!AA100*'Sreden kurs'!$D$26</f>
        <v>0</v>
      </c>
    </row>
    <row r="101" spans="2:27" x14ac:dyDescent="0.25">
      <c r="B101" s="68"/>
      <c r="C101" s="10" t="s">
        <v>27</v>
      </c>
      <c r="D101" s="11">
        <f>'Cena na poramnuvanje'!D101*'Sreden kurs'!$D$26</f>
        <v>0</v>
      </c>
      <c r="E101" s="11">
        <f>'Cena na poramnuvanje'!E101*'Sreden kurs'!$D$26</f>
        <v>0</v>
      </c>
      <c r="F101" s="11">
        <f>'Cena na poramnuvanje'!F101*'Sreden kurs'!$D$26</f>
        <v>0</v>
      </c>
      <c r="G101" s="11">
        <f>'Cena na poramnuvanje'!G101*'Sreden kurs'!$D$26</f>
        <v>0</v>
      </c>
      <c r="H101" s="11">
        <f>'Cena na poramnuvanje'!H101*'Sreden kurs'!$D$26</f>
        <v>0</v>
      </c>
      <c r="I101" s="11">
        <f>'Cena na poramnuvanje'!I101*'Sreden kurs'!$D$26</f>
        <v>0</v>
      </c>
      <c r="J101" s="11">
        <f>'Cena na poramnuvanje'!J101*'Sreden kurs'!$D$26</f>
        <v>0</v>
      </c>
      <c r="K101" s="11">
        <f>'Cena na poramnuvanje'!K101*'Sreden kurs'!$D$26</f>
        <v>0</v>
      </c>
      <c r="L101" s="11">
        <f>'Cena na poramnuvanje'!L101*'Sreden kurs'!$D$26</f>
        <v>0</v>
      </c>
      <c r="M101" s="11">
        <f>'Cena na poramnuvanje'!M101*'Sreden kurs'!$D$26</f>
        <v>0</v>
      </c>
      <c r="N101" s="11">
        <f>'Cena na poramnuvanje'!N101*'Sreden kurs'!$D$26</f>
        <v>0</v>
      </c>
      <c r="O101" s="11">
        <f>'Cena na poramnuvanje'!O101*'Sreden kurs'!$D$26</f>
        <v>0</v>
      </c>
      <c r="P101" s="11">
        <f>'Cena na poramnuvanje'!P101*'Sreden kurs'!$D$26</f>
        <v>0</v>
      </c>
      <c r="Q101" s="11">
        <f>'Cena na poramnuvanje'!Q101*'Sreden kurs'!$D$26</f>
        <v>0</v>
      </c>
      <c r="R101" s="11">
        <f>'Cena na poramnuvanje'!R101*'Sreden kurs'!$D$26</f>
        <v>0</v>
      </c>
      <c r="S101" s="11">
        <f>'Cena na poramnuvanje'!S101*'Sreden kurs'!$D$26</f>
        <v>0</v>
      </c>
      <c r="T101" s="11">
        <f>'Cena na poramnuvanje'!T101*'Sreden kurs'!$D$26</f>
        <v>1224.6457500000001</v>
      </c>
      <c r="U101" s="11">
        <f>'Cena na poramnuvanje'!U101*'Sreden kurs'!$D$26</f>
        <v>1338.1645500000004</v>
      </c>
      <c r="V101" s="11">
        <f>'Cena na poramnuvanje'!V101*'Sreden kurs'!$D$26</f>
        <v>1338.1645500000002</v>
      </c>
      <c r="W101" s="11">
        <f>'Cena na poramnuvanje'!W101*'Sreden kurs'!$D$26</f>
        <v>1445.51385</v>
      </c>
      <c r="X101" s="11">
        <f>'Cena na poramnuvanje'!X101*'Sreden kurs'!$D$26</f>
        <v>1439.9613000000002</v>
      </c>
      <c r="Y101" s="11">
        <f>'Cena na poramnuvanje'!Y101*'Sreden kurs'!$D$26</f>
        <v>1388.1375</v>
      </c>
      <c r="Z101" s="11">
        <f>'Cena na poramnuvanje'!Z101*'Sreden kurs'!$D$26</f>
        <v>1326.4425000000001</v>
      </c>
      <c r="AA101" s="9">
        <f>'Cena na poramnuvanje'!AA101*'Sreden kurs'!$D$26</f>
        <v>1224.6457500000001</v>
      </c>
    </row>
    <row r="102" spans="2:27" x14ac:dyDescent="0.25">
      <c r="B102" s="68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0</v>
      </c>
      <c r="G102" s="11">
        <f>'Cena na poramnuvanje'!G102*'Sreden kurs'!$D$26</f>
        <v>0</v>
      </c>
      <c r="H102" s="11">
        <f>'Cena na poramnuvanje'!H102*'Sreden kurs'!$D$26</f>
        <v>0</v>
      </c>
      <c r="I102" s="11">
        <f>'Cena na poramnuvanje'!I102*'Sreden kurs'!$D$26</f>
        <v>643.47884999999997</v>
      </c>
      <c r="J102" s="11">
        <f>'Cena na poramnuvanje'!J102*'Sreden kurs'!$D$26</f>
        <v>715.66200000000003</v>
      </c>
      <c r="K102" s="11">
        <f>'Cena na poramnuvanje'!K102*'Sreden kurs'!$D$26</f>
        <v>811.28925000000004</v>
      </c>
      <c r="L102" s="11">
        <f>'Cena na poramnuvanje'!L102*'Sreden kurs'!$D$26</f>
        <v>917.40464999999995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0</v>
      </c>
      <c r="Q102" s="11">
        <f>'Cena na poramnuvanje'!Q102*'Sreden kurs'!$D$26</f>
        <v>0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 x14ac:dyDescent="0.25">
      <c r="B103" s="69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0</v>
      </c>
      <c r="G103" s="13">
        <f>'Cena na poramnuvanje'!G103*'Sreden kurs'!$D$26</f>
        <v>0</v>
      </c>
      <c r="H103" s="13">
        <f>'Cena na poramnuvanje'!H103*'Sreden kurs'!$D$26</f>
        <v>0</v>
      </c>
      <c r="I103" s="13">
        <f>'Cena na poramnuvanje'!I103*'Sreden kurs'!$D$26</f>
        <v>1930.4365499999999</v>
      </c>
      <c r="J103" s="13">
        <f>'Cena na poramnuvanje'!J103*'Sreden kurs'!$D$26</f>
        <v>2146.9859999999999</v>
      </c>
      <c r="K103" s="13">
        <f>'Cena na poramnuvanje'!K103*'Sreden kurs'!$D$26</f>
        <v>2433.8677500000003</v>
      </c>
      <c r="L103" s="13">
        <f>'Cena na poramnuvanje'!L103*'Sreden kurs'!$D$26</f>
        <v>2751.5970000000002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0</v>
      </c>
      <c r="Q103" s="13">
        <f>'Cena na poramnuvanje'!Q103*'Sreden kurs'!$D$26</f>
        <v>0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 x14ac:dyDescent="0.25">
      <c r="B104" s="67" t="str">
        <f>'Cena na poramnuvanje'!B104:B107</f>
        <v>26.12.2020</v>
      </c>
      <c r="C104" s="7" t="s">
        <v>26</v>
      </c>
      <c r="D104" s="8">
        <f>'Cena na poramnuvanje'!D104*'Sreden kurs'!$D$27</f>
        <v>3140.8924499999998</v>
      </c>
      <c r="E104" s="8">
        <f>'Cena na poramnuvanje'!E104*'Sreden kurs'!$D$27</f>
        <v>2683.7325000000001</v>
      </c>
      <c r="F104" s="15">
        <f>'Cena na poramnuvanje'!F104*'Sreden kurs'!$D$27</f>
        <v>0</v>
      </c>
      <c r="G104" s="15">
        <f>'Cena na poramnuvanje'!G104*'Sreden kurs'!$D$27</f>
        <v>0</v>
      </c>
      <c r="H104" s="15">
        <f>'Cena na poramnuvanje'!H104*'Sreden kurs'!$D$27</f>
        <v>0</v>
      </c>
      <c r="I104" s="15">
        <f>'Cena na poramnuvanje'!I104*'Sreden kurs'!$D$27</f>
        <v>0</v>
      </c>
      <c r="J104" s="15">
        <f>'Cena na poramnuvanje'!J104*'Sreden kurs'!$D$27</f>
        <v>0</v>
      </c>
      <c r="K104" s="15">
        <f>'Cena na poramnuvanje'!K104*'Sreden kurs'!$D$27</f>
        <v>0</v>
      </c>
      <c r="L104" s="15">
        <f>'Cena na poramnuvanje'!L104*'Sreden kurs'!$D$27</f>
        <v>0</v>
      </c>
      <c r="M104" s="15">
        <f>'Cena na poramnuvanje'!M104*'Sreden kurs'!$D$27</f>
        <v>0</v>
      </c>
      <c r="N104" s="15">
        <f>'Cena na poramnuvanje'!N104*'Sreden kurs'!$D$27</f>
        <v>0</v>
      </c>
      <c r="O104" s="15">
        <f>'Cena na poramnuvanje'!O104*'Sreden kurs'!$D$27</f>
        <v>0</v>
      </c>
      <c r="P104" s="15">
        <f>'Cena na poramnuvanje'!P104*'Sreden kurs'!$D$27</f>
        <v>0</v>
      </c>
      <c r="Q104" s="15">
        <f>'Cena na poramnuvanje'!Q104*'Sreden kurs'!$D$27</f>
        <v>0</v>
      </c>
      <c r="R104" s="15">
        <f>'Cena na poramnuvanje'!R104*'Sreden kurs'!$D$27</f>
        <v>0</v>
      </c>
      <c r="S104" s="15">
        <f>'Cena na poramnuvanje'!S104*'Sreden kurs'!$D$27</f>
        <v>0</v>
      </c>
      <c r="T104" s="15">
        <f>'Cena na poramnuvanje'!T104*'Sreden kurs'!$D$27</f>
        <v>0</v>
      </c>
      <c r="U104" s="15">
        <f>'Cena na poramnuvanje'!U104*'Sreden kurs'!$D$27</f>
        <v>0</v>
      </c>
      <c r="V104" s="15">
        <f>'Cena na poramnuvanje'!V104*'Sreden kurs'!$D$27</f>
        <v>0</v>
      </c>
      <c r="W104" s="15">
        <f>'Cena na poramnuvanje'!W104*'Sreden kurs'!$D$27</f>
        <v>0</v>
      </c>
      <c r="X104" s="15">
        <f>'Cena na poramnuvanje'!X104*'Sreden kurs'!$D$27</f>
        <v>0</v>
      </c>
      <c r="Y104" s="15">
        <f>'Cena na poramnuvanje'!Y104*'Sreden kurs'!$D$27</f>
        <v>0</v>
      </c>
      <c r="Z104" s="16">
        <f>'Cena na poramnuvanje'!Z104*'Sreden kurs'!$D$27</f>
        <v>0</v>
      </c>
      <c r="AA104" s="17">
        <f>'Cena na poramnuvanje'!AA104*'Sreden kurs'!$D$27</f>
        <v>0</v>
      </c>
    </row>
    <row r="105" spans="2:27" x14ac:dyDescent="0.25">
      <c r="B105" s="68"/>
      <c r="C105" s="10" t="s">
        <v>27</v>
      </c>
      <c r="D105" s="11">
        <f>'Cena na poramnuvanje'!D105*'Sreden kurs'!$D$27</f>
        <v>0</v>
      </c>
      <c r="E105" s="11">
        <f>'Cena na poramnuvanje'!E105*'Sreden kurs'!$D$27</f>
        <v>0</v>
      </c>
      <c r="F105" s="11">
        <f>'Cena na poramnuvanje'!F105*'Sreden kurs'!$D$27</f>
        <v>0</v>
      </c>
      <c r="G105" s="11">
        <f>'Cena na poramnuvanje'!G105*'Sreden kurs'!$D$27</f>
        <v>0</v>
      </c>
      <c r="H105" s="11">
        <f>'Cena na poramnuvanje'!H105*'Sreden kurs'!$D$27</f>
        <v>0</v>
      </c>
      <c r="I105" s="11">
        <f>'Cena na poramnuvanje'!I105*'Sreden kurs'!$D$27</f>
        <v>0</v>
      </c>
      <c r="J105" s="11">
        <f>'Cena na poramnuvanje'!J105*'Sreden kurs'!$D$27</f>
        <v>737.25524999999993</v>
      </c>
      <c r="K105" s="11">
        <f>'Cena na poramnuvanje'!K105*'Sreden kurs'!$D$27</f>
        <v>737.25524999999993</v>
      </c>
      <c r="L105" s="11">
        <f>'Cena na poramnuvanje'!L105*'Sreden kurs'!$D$27</f>
        <v>737.12304642857134</v>
      </c>
      <c r="M105" s="11">
        <f>'Cena na poramnuvanje'!M105*'Sreden kurs'!$D$27</f>
        <v>829.78376020408166</v>
      </c>
      <c r="N105" s="11">
        <f>'Cena na poramnuvanje'!N105*'Sreden kurs'!$D$27</f>
        <v>847.99157689335402</v>
      </c>
      <c r="O105" s="11">
        <f>'Cena na poramnuvanje'!O105*'Sreden kurs'!$D$27</f>
        <v>793.23127777163097</v>
      </c>
      <c r="P105" s="11">
        <f>'Cena na poramnuvanje'!P105*'Sreden kurs'!$D$27</f>
        <v>809.22661511826129</v>
      </c>
      <c r="Q105" s="11">
        <f>'Cena na poramnuvanje'!Q105*'Sreden kurs'!$D$27</f>
        <v>823.83119407894731</v>
      </c>
      <c r="R105" s="11">
        <f>'Cena na poramnuvanje'!R105*'Sreden kurs'!$D$27</f>
        <v>1224.6457500000001</v>
      </c>
      <c r="S105" s="11">
        <f>'Cena na poramnuvanje'!S105*'Sreden kurs'!$D$27</f>
        <v>1224.6457500000001</v>
      </c>
      <c r="T105" s="11">
        <f>'Cena na poramnuvanje'!T105*'Sreden kurs'!$D$27</f>
        <v>1389.9883500000001</v>
      </c>
      <c r="U105" s="11">
        <f>'Cena na poramnuvanje'!U105*'Sreden kurs'!$D$27</f>
        <v>1055.4559104627144</v>
      </c>
      <c r="V105" s="11">
        <f>'Cena na poramnuvanje'!V105*'Sreden kurs'!$D$27</f>
        <v>1098.7958612781165</v>
      </c>
      <c r="W105" s="11">
        <f>'Cena na poramnuvanje'!W105*'Sreden kurs'!$D$27</f>
        <v>1098.7708303012314</v>
      </c>
      <c r="X105" s="11">
        <f>'Cena na poramnuvanje'!X105*'Sreden kurs'!$D$27</f>
        <v>969.22152533747908</v>
      </c>
      <c r="Y105" s="11">
        <f>'Cena na poramnuvanje'!Y105*'Sreden kurs'!$D$27</f>
        <v>859.8497935380384</v>
      </c>
      <c r="Z105" s="11">
        <f>'Cena na poramnuvanje'!Z105*'Sreden kurs'!$D$27</f>
        <v>803.98642465104263</v>
      </c>
      <c r="AA105" s="9">
        <f>'Cena na poramnuvanje'!AA105*'Sreden kurs'!$D$27</f>
        <v>870.02296316335583</v>
      </c>
    </row>
    <row r="106" spans="2:27" x14ac:dyDescent="0.25">
      <c r="B106" s="68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785.37734999999998</v>
      </c>
      <c r="G106" s="11">
        <f>'Cena na poramnuvanje'!G106*'Sreden kurs'!$D$27</f>
        <v>559.57365000000004</v>
      </c>
      <c r="H106" s="11">
        <f>'Cena na poramnuvanje'!H106*'Sreden kurs'!$D$27</f>
        <v>536.74649999999997</v>
      </c>
      <c r="I106" s="11">
        <f>'Cena na poramnuvanje'!I106*'Sreden kurs'!$D$27</f>
        <v>605.84490000000005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 x14ac:dyDescent="0.25">
      <c r="B107" s="69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2356.1320499999997</v>
      </c>
      <c r="G107" s="13">
        <f>'Cena na poramnuvanje'!G107*'Sreden kurs'!$D$27</f>
        <v>1678.104</v>
      </c>
      <c r="H107" s="13">
        <f>'Cena na poramnuvanje'!H107*'Sreden kurs'!$D$27</f>
        <v>1609.62255</v>
      </c>
      <c r="I107" s="13">
        <f>'Cena na poramnuvanje'!I107*'Sreden kurs'!$D$27</f>
        <v>1817.5347000000002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 x14ac:dyDescent="0.25">
      <c r="B108" s="67" t="str">
        <f>'Cena na poramnuvanje'!B108:B111</f>
        <v>27.12.2020</v>
      </c>
      <c r="C108" s="7" t="s">
        <v>26</v>
      </c>
      <c r="D108" s="8">
        <f>'Cena na poramnuvanje'!D108*'Sreden kurs'!$D$28</f>
        <v>0</v>
      </c>
      <c r="E108" s="8">
        <f>'Cena na poramnuvanje'!E108*'Sreden kurs'!$D$28</f>
        <v>1521.3987</v>
      </c>
      <c r="F108" s="15">
        <f>'Cena na poramnuvanje'!F108*'Sreden kurs'!$D$28</f>
        <v>0</v>
      </c>
      <c r="G108" s="15">
        <f>'Cena na poramnuvanje'!G108*'Sreden kurs'!$D$28</f>
        <v>0</v>
      </c>
      <c r="H108" s="15">
        <f>'Cena na poramnuvanje'!H108*'Sreden kurs'!$D$28</f>
        <v>0</v>
      </c>
      <c r="I108" s="15">
        <f>'Cena na poramnuvanje'!I108*'Sreden kurs'!$D$28</f>
        <v>0</v>
      </c>
      <c r="J108" s="15">
        <f>'Cena na poramnuvanje'!J108*'Sreden kurs'!$D$28</f>
        <v>0</v>
      </c>
      <c r="K108" s="15">
        <f>'Cena na poramnuvanje'!K108*'Sreden kurs'!$D$28</f>
        <v>0</v>
      </c>
      <c r="L108" s="15">
        <f>'Cena na poramnuvanje'!L108*'Sreden kurs'!$D$28</f>
        <v>0</v>
      </c>
      <c r="M108" s="15">
        <f>'Cena na poramnuvanje'!M108*'Sreden kurs'!$D$28</f>
        <v>0</v>
      </c>
      <c r="N108" s="15">
        <f>'Cena na poramnuvanje'!N108*'Sreden kurs'!$D$28</f>
        <v>3755.405035117773</v>
      </c>
      <c r="O108" s="15">
        <f>'Cena na poramnuvanje'!O108*'Sreden kurs'!$D$28</f>
        <v>3728.4438818430654</v>
      </c>
      <c r="P108" s="15">
        <f>'Cena na poramnuvanje'!P108*'Sreden kurs'!$D$28</f>
        <v>3869.7557187656566</v>
      </c>
      <c r="Q108" s="15">
        <f>'Cena na poramnuvanje'!Q108*'Sreden kurs'!$D$28</f>
        <v>3748.6700488868696</v>
      </c>
      <c r="R108" s="15">
        <f>'Cena na poramnuvanje'!R108*'Sreden kurs'!$D$28</f>
        <v>3732.5097018379852</v>
      </c>
      <c r="S108" s="15">
        <f>'Cena na poramnuvanje'!S108*'Sreden kurs'!$D$28</f>
        <v>3217.3662068181816</v>
      </c>
      <c r="T108" s="15">
        <f>'Cena na poramnuvanje'!T108*'Sreden kurs'!$D$28</f>
        <v>3828.8813611906889</v>
      </c>
      <c r="U108" s="15">
        <f>'Cena na poramnuvanje'!U108*'Sreden kurs'!$D$28</f>
        <v>3821.7378179830753</v>
      </c>
      <c r="V108" s="15">
        <f>'Cena na poramnuvanje'!V108*'Sreden kurs'!$D$28</f>
        <v>3760.036377990431</v>
      </c>
      <c r="W108" s="15">
        <f>'Cena na poramnuvanje'!W108*'Sreden kurs'!$D$28</f>
        <v>3895.4555452789705</v>
      </c>
      <c r="X108" s="15">
        <f>'Cena na poramnuvanje'!X108*'Sreden kurs'!$D$28</f>
        <v>3581.6513698912549</v>
      </c>
      <c r="Y108" s="15">
        <f>'Cena na poramnuvanje'!Y108*'Sreden kurs'!$D$28</f>
        <v>3496.7876779854146</v>
      </c>
      <c r="Z108" s="16">
        <f>'Cena na poramnuvanje'!Z108*'Sreden kurs'!$D$28</f>
        <v>2886.7242783858396</v>
      </c>
      <c r="AA108" s="17">
        <f>'Cena na poramnuvanje'!AA108*'Sreden kurs'!$D$28</f>
        <v>1940.7163792207789</v>
      </c>
    </row>
    <row r="109" spans="2:27" x14ac:dyDescent="0.25">
      <c r="B109" s="68"/>
      <c r="C109" s="10" t="s">
        <v>27</v>
      </c>
      <c r="D109" s="11">
        <f>'Cena na poramnuvanje'!D109*'Sreden kurs'!$D$28</f>
        <v>736.42370869565207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736.32982499999991</v>
      </c>
      <c r="H109" s="11">
        <f>'Cena na poramnuvanje'!H109*'Sreden kurs'!$D$28</f>
        <v>736.32982499999991</v>
      </c>
      <c r="I109" s="11">
        <f>'Cena na poramnuvanje'!I109*'Sreden kurs'!$D$28</f>
        <v>736.32982499999991</v>
      </c>
      <c r="J109" s="11">
        <f>'Cena na poramnuvanje'!J109*'Sreden kurs'!$D$28</f>
        <v>736.32982499999991</v>
      </c>
      <c r="K109" s="11">
        <f>'Cena na poramnuvanje'!K109*'Sreden kurs'!$D$28</f>
        <v>737.25524999999993</v>
      </c>
      <c r="L109" s="11">
        <f>'Cena na poramnuvanje'!L109*'Sreden kurs'!$D$28</f>
        <v>737.25524999999993</v>
      </c>
      <c r="M109" s="11">
        <f>'Cena na poramnuvanje'!M109*'Sreden kurs'!$D$28</f>
        <v>740.95695000000001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 x14ac:dyDescent="0.25">
      <c r="B110" s="68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421.37684999999999</v>
      </c>
      <c r="G110" s="11">
        <f>'Cena na poramnuvanje'!G110*'Sreden kurs'!$D$28</f>
        <v>0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 x14ac:dyDescent="0.25">
      <c r="B111" s="69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1263.5136</v>
      </c>
      <c r="G111" s="13">
        <f>'Cena na poramnuvanje'!G111*'Sreden kurs'!$D$28</f>
        <v>0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 x14ac:dyDescent="0.25">
      <c r="B112" s="67" t="str">
        <f>'Cena na poramnuvanje'!B112:B115</f>
        <v>28.12.2020</v>
      </c>
      <c r="C112" s="7" t="s">
        <v>26</v>
      </c>
      <c r="D112" s="8">
        <f>'Cena na poramnuvanje'!D112*'Sreden kurs'!$D$29</f>
        <v>1251.1746000000001</v>
      </c>
      <c r="E112" s="8">
        <f>'Cena na poramnuvanje'!E112*'Sreden kurs'!$D$29</f>
        <v>0</v>
      </c>
      <c r="F112" s="15">
        <f>'Cena na poramnuvanje'!F112*'Sreden kurs'!$D$29</f>
        <v>0</v>
      </c>
      <c r="G112" s="15">
        <f>'Cena na poramnuvanje'!G112*'Sreden kurs'!$D$29</f>
        <v>0</v>
      </c>
      <c r="H112" s="15">
        <f>'Cena na poramnuvanje'!H112*'Sreden kurs'!$D$29</f>
        <v>0</v>
      </c>
      <c r="I112" s="15">
        <f>'Cena na poramnuvanje'!I112*'Sreden kurs'!$D$29</f>
        <v>0</v>
      </c>
      <c r="J112" s="15">
        <f>'Cena na poramnuvanje'!J112*'Sreden kurs'!$D$29</f>
        <v>2374.0236</v>
      </c>
      <c r="K112" s="15">
        <f>'Cena na poramnuvanje'!K112*'Sreden kurs'!$D$29</f>
        <v>3065.62455</v>
      </c>
      <c r="L112" s="15">
        <f>'Cena na poramnuvanje'!L112*'Sreden kurs'!$D$29</f>
        <v>0</v>
      </c>
      <c r="M112" s="15">
        <f>'Cena na poramnuvanje'!M112*'Sreden kurs'!$D$29</f>
        <v>0</v>
      </c>
      <c r="N112" s="15">
        <f>'Cena na poramnuvanje'!N112*'Sreden kurs'!$D$29</f>
        <v>3881.8494000000001</v>
      </c>
      <c r="O112" s="15">
        <f>'Cena na poramnuvanje'!O112*'Sreden kurs'!$D$29</f>
        <v>3972.1144610227766</v>
      </c>
      <c r="P112" s="15">
        <f>'Cena na poramnuvanje'!P112*'Sreden kurs'!$D$29</f>
        <v>3910.2291000000005</v>
      </c>
      <c r="Q112" s="15">
        <f>'Cena na poramnuvanje'!Q112*'Sreden kurs'!$D$29</f>
        <v>0</v>
      </c>
      <c r="R112" s="15">
        <f>'Cena na poramnuvanje'!R112*'Sreden kurs'!$D$29</f>
        <v>0</v>
      </c>
      <c r="S112" s="15">
        <f>'Cena na poramnuvanje'!S112*'Sreden kurs'!$D$29</f>
        <v>0</v>
      </c>
      <c r="T112" s="15">
        <f>'Cena na poramnuvanje'!T112*'Sreden kurs'!$D$29</f>
        <v>0</v>
      </c>
      <c r="U112" s="15">
        <f>'Cena na poramnuvanje'!U112*'Sreden kurs'!$D$29</f>
        <v>5131.7901000000002</v>
      </c>
      <c r="V112" s="15">
        <f>'Cena na poramnuvanje'!V112*'Sreden kurs'!$D$29</f>
        <v>0</v>
      </c>
      <c r="W112" s="15">
        <f>'Cena na poramnuvanje'!W112*'Sreden kurs'!$D$29</f>
        <v>0</v>
      </c>
      <c r="X112" s="15">
        <f>'Cena na poramnuvanje'!X112*'Sreden kurs'!$D$29</f>
        <v>0</v>
      </c>
      <c r="Y112" s="15">
        <f>'Cena na poramnuvanje'!Y112*'Sreden kurs'!$D$29</f>
        <v>0</v>
      </c>
      <c r="Z112" s="16">
        <f>'Cena na poramnuvanje'!Z112*'Sreden kurs'!$D$29</f>
        <v>0</v>
      </c>
      <c r="AA112" s="17">
        <f>'Cena na poramnuvanje'!AA112*'Sreden kurs'!$D$29</f>
        <v>0</v>
      </c>
    </row>
    <row r="113" spans="2:27" x14ac:dyDescent="0.25">
      <c r="B113" s="68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836.8486071428573</v>
      </c>
      <c r="F113" s="11">
        <f>'Cena na poramnuvanje'!F113*'Sreden kurs'!$D$29</f>
        <v>1224.6457500000001</v>
      </c>
      <c r="G113" s="11">
        <f>'Cena na poramnuvanje'!G113*'Sreden kurs'!$D$29</f>
        <v>0</v>
      </c>
      <c r="H113" s="11">
        <f>'Cena na poramnuvanje'!H113*'Sreden kurs'!$D$29</f>
        <v>0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0</v>
      </c>
      <c r="O113" s="11">
        <f>'Cena na poramnuvanje'!O113*'Sreden kurs'!$D$29</f>
        <v>0</v>
      </c>
      <c r="P113" s="11">
        <f>'Cena na poramnuvanje'!P113*'Sreden kurs'!$D$29</f>
        <v>0</v>
      </c>
      <c r="Q113" s="11">
        <f>'Cena na poramnuvanje'!Q113*'Sreden kurs'!$D$29</f>
        <v>1193.967833220911</v>
      </c>
      <c r="R113" s="11">
        <f>'Cena na poramnuvanje'!R113*'Sreden kurs'!$D$29</f>
        <v>1515.8461500000003</v>
      </c>
      <c r="S113" s="11">
        <f>'Cena na poramnuvanje'!S113*'Sreden kurs'!$D$29</f>
        <v>1551.0123000000003</v>
      </c>
      <c r="T113" s="11">
        <f>'Cena na poramnuvanje'!T113*'Sreden kurs'!$D$29</f>
        <v>1605.3038999999999</v>
      </c>
      <c r="U113" s="11">
        <f>'Cena na poramnuvanje'!U113*'Sreden kurs'!$D$29</f>
        <v>0</v>
      </c>
      <c r="V113" s="11">
        <f>'Cena na poramnuvanje'!V113*'Sreden kurs'!$D$29</f>
        <v>1263.3229778813143</v>
      </c>
      <c r="W113" s="11">
        <f>'Cena na poramnuvanje'!W113*'Sreden kurs'!$D$29</f>
        <v>1127.8455548341565</v>
      </c>
      <c r="X113" s="11">
        <f>'Cena na poramnuvanje'!X113*'Sreden kurs'!$D$29</f>
        <v>1332.8943235186873</v>
      </c>
      <c r="Y113" s="11">
        <f>'Cena na poramnuvanje'!Y113*'Sreden kurs'!$D$29</f>
        <v>1191.6229714043034</v>
      </c>
      <c r="Z113" s="11">
        <f>'Cena na poramnuvanje'!Z113*'Sreden kurs'!$D$29</f>
        <v>1299.2966999999999</v>
      </c>
      <c r="AA113" s="9">
        <f>'Cena na poramnuvanje'!AA113*'Sreden kurs'!$D$29</f>
        <v>1224.6457500000001</v>
      </c>
    </row>
    <row r="114" spans="2:27" x14ac:dyDescent="0.25">
      <c r="B114" s="68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95.010300000000001</v>
      </c>
      <c r="H114" s="11">
        <f>'Cena na poramnuvanje'!H114*'Sreden kurs'!$D$29</f>
        <v>253.56645000000003</v>
      </c>
      <c r="I114" s="11">
        <f>'Cena na poramnuvanje'!I114*'Sreden kurs'!$D$29</f>
        <v>438.65145000000001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1348.6526999999999</v>
      </c>
      <c r="M114" s="11">
        <f>'Cena na poramnuvanje'!M114*'Sreden kurs'!$D$29</f>
        <v>1422.0697500000001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 x14ac:dyDescent="0.25">
      <c r="B115" s="69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284.41395</v>
      </c>
      <c r="H115" s="13">
        <f>'Cena na poramnuvanje'!H115*'Sreden kurs'!$D$29</f>
        <v>760.08240000000001</v>
      </c>
      <c r="I115" s="13">
        <f>'Cena na poramnuvanje'!I115*'Sreden kurs'!$D$29</f>
        <v>1315.3374000000001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4045.9580999999998</v>
      </c>
      <c r="M115" s="13">
        <f>'Cena na poramnuvanje'!M115*'Sreden kurs'!$D$29</f>
        <v>4266.2092500000008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 x14ac:dyDescent="0.25">
      <c r="B116" s="67" t="str">
        <f>'Cena na poramnuvanje'!B116:B119</f>
        <v>29.12.2020</v>
      </c>
      <c r="C116" s="7" t="s">
        <v>26</v>
      </c>
      <c r="D116" s="8">
        <f>'Cena na poramnuvanje'!D116*'Sreden kurs'!$D$30</f>
        <v>3294.4542600000004</v>
      </c>
      <c r="E116" s="8">
        <f>'Cena na poramnuvanje'!E116*'Sreden kurs'!$D$30</f>
        <v>0</v>
      </c>
      <c r="F116" s="15">
        <f>'Cena na poramnuvanje'!F116*'Sreden kurs'!$D$30</f>
        <v>2761.418964</v>
      </c>
      <c r="G116" s="15">
        <f>'Cena na poramnuvanje'!G116*'Sreden kurs'!$D$30</f>
        <v>0</v>
      </c>
      <c r="H116" s="15">
        <f>'Cena na poramnuvanje'!H116*'Sreden kurs'!$D$30</f>
        <v>0</v>
      </c>
      <c r="I116" s="15">
        <f>'Cena na poramnuvanje'!I116*'Sreden kurs'!$D$30</f>
        <v>0</v>
      </c>
      <c r="J116" s="15">
        <f>'Cena na poramnuvanje'!J116*'Sreden kurs'!$D$30</f>
        <v>0</v>
      </c>
      <c r="K116" s="15">
        <f>'Cena na poramnuvanje'!K116*'Sreden kurs'!$D$30</f>
        <v>0</v>
      </c>
      <c r="L116" s="15">
        <f>'Cena na poramnuvanje'!L116*'Sreden kurs'!$D$30</f>
        <v>0</v>
      </c>
      <c r="M116" s="15">
        <f>'Cena na poramnuvanje'!M116*'Sreden kurs'!$D$30</f>
        <v>0</v>
      </c>
      <c r="N116" s="15">
        <f>'Cena na poramnuvanje'!N116*'Sreden kurs'!$D$30</f>
        <v>0</v>
      </c>
      <c r="O116" s="15">
        <f>'Cena na poramnuvanje'!O116*'Sreden kurs'!$D$30</f>
        <v>0</v>
      </c>
      <c r="P116" s="15">
        <f>'Cena na poramnuvanje'!P116*'Sreden kurs'!$D$30</f>
        <v>0</v>
      </c>
      <c r="Q116" s="15">
        <f>'Cena na poramnuvanje'!Q116*'Sreden kurs'!$D$30</f>
        <v>0</v>
      </c>
      <c r="R116" s="15">
        <f>'Cena na poramnuvanje'!R116*'Sreden kurs'!$D$30</f>
        <v>0</v>
      </c>
      <c r="S116" s="15">
        <f>'Cena na poramnuvanje'!S116*'Sreden kurs'!$D$30</f>
        <v>0</v>
      </c>
      <c r="T116" s="15">
        <f>'Cena na poramnuvanje'!T116*'Sreden kurs'!$D$30</f>
        <v>0</v>
      </c>
      <c r="U116" s="15">
        <f>'Cena na poramnuvanje'!U116*'Sreden kurs'!$D$30</f>
        <v>0</v>
      </c>
      <c r="V116" s="15">
        <f>'Cena na poramnuvanje'!V116*'Sreden kurs'!$D$30</f>
        <v>0</v>
      </c>
      <c r="W116" s="15">
        <f>'Cena na poramnuvanje'!W116*'Sreden kurs'!$D$30</f>
        <v>0</v>
      </c>
      <c r="X116" s="15">
        <f>'Cena na poramnuvanje'!X116*'Sreden kurs'!$D$30</f>
        <v>0</v>
      </c>
      <c r="Y116" s="15">
        <f>'Cena na poramnuvanje'!Y116*'Sreden kurs'!$D$30</f>
        <v>0</v>
      </c>
      <c r="Z116" s="16">
        <f>'Cena na poramnuvanje'!Z116*'Sreden kurs'!$D$30</f>
        <v>0</v>
      </c>
      <c r="AA116" s="17">
        <f>'Cena na poramnuvanje'!AA116*'Sreden kurs'!$D$30</f>
        <v>0</v>
      </c>
    </row>
    <row r="117" spans="2:27" x14ac:dyDescent="0.25">
      <c r="B117" s="68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736.00822699999992</v>
      </c>
      <c r="F117" s="11">
        <f>'Cena na poramnuvanje'!F117*'Sreden kurs'!$D$30</f>
        <v>0</v>
      </c>
      <c r="G117" s="11">
        <f>'Cena na poramnuvanje'!G117*'Sreden kurs'!$D$30</f>
        <v>0</v>
      </c>
      <c r="H117" s="11">
        <f>'Cena na poramnuvanje'!H117*'Sreden kurs'!$D$30</f>
        <v>0</v>
      </c>
      <c r="I117" s="11">
        <f>'Cena na poramnuvanje'!I117*'Sreden kurs'!$D$30</f>
        <v>0</v>
      </c>
      <c r="J117" s="11">
        <f>'Cena na poramnuvanje'!J117*'Sreden kurs'!$D$30</f>
        <v>937.09016372499013</v>
      </c>
      <c r="K117" s="11">
        <f>'Cena na poramnuvanje'!K117*'Sreden kurs'!$D$30</f>
        <v>1124.5749196954391</v>
      </c>
      <c r="L117" s="11">
        <f>'Cena na poramnuvanje'!L117*'Sreden kurs'!$D$30</f>
        <v>0</v>
      </c>
      <c r="M117" s="11">
        <f>'Cena na poramnuvanje'!M117*'Sreden kurs'!$D$30</f>
        <v>0</v>
      </c>
      <c r="N117" s="11">
        <f>'Cena na poramnuvanje'!N117*'Sreden kurs'!$D$30</f>
        <v>931.1033215384615</v>
      </c>
      <c r="O117" s="11">
        <f>'Cena na poramnuvanje'!O117*'Sreden kurs'!$D$30</f>
        <v>916.30864975000009</v>
      </c>
      <c r="P117" s="11">
        <f>'Cena na poramnuvanje'!P117*'Sreden kurs'!$D$30</f>
        <v>917.54252774999986</v>
      </c>
      <c r="Q117" s="11">
        <f>'Cena na poramnuvanje'!Q117*'Sreden kurs'!$D$30</f>
        <v>1149.1327727516725</v>
      </c>
      <c r="R117" s="11">
        <f>'Cena na poramnuvanje'!R117*'Sreden kurs'!$D$30</f>
        <v>1127.6885116548135</v>
      </c>
      <c r="S117" s="11">
        <f>'Cena na poramnuvanje'!S117*'Sreden kurs'!$D$30</f>
        <v>940.46181160000003</v>
      </c>
      <c r="T117" s="11">
        <f>'Cena na poramnuvanje'!T117*'Sreden kurs'!$D$30</f>
        <v>983.70923549999986</v>
      </c>
      <c r="U117" s="11">
        <f>'Cena na poramnuvanje'!U117*'Sreden kurs'!$D$30</f>
        <v>1151.9001778212928</v>
      </c>
      <c r="V117" s="11">
        <f>'Cena na poramnuvanje'!V117*'Sreden kurs'!$D$30</f>
        <v>1276.3888639415081</v>
      </c>
      <c r="W117" s="11">
        <f>'Cena na poramnuvanje'!W117*'Sreden kurs'!$D$30</f>
        <v>1546.0491340000001</v>
      </c>
      <c r="X117" s="11">
        <f>'Cena na poramnuvanje'!X117*'Sreden kurs'!$D$30</f>
        <v>1432.5323579999999</v>
      </c>
      <c r="Y117" s="11">
        <f>'Cena na poramnuvanje'!Y117*'Sreden kurs'!$D$30</f>
        <v>1041.6177786119711</v>
      </c>
      <c r="Z117" s="11">
        <f>'Cena na poramnuvanje'!Z117*'Sreden kurs'!$D$30</f>
        <v>1232.0271829999999</v>
      </c>
      <c r="AA117" s="9">
        <f>'Cena na poramnuvanje'!AA117*'Sreden kurs'!$D$30</f>
        <v>1224.6239149999999</v>
      </c>
    </row>
    <row r="118" spans="2:27" x14ac:dyDescent="0.25">
      <c r="B118" s="68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0</v>
      </c>
      <c r="F118" s="11">
        <f>'Cena na poramnuvanje'!F118*'Sreden kurs'!$D$30</f>
        <v>0</v>
      </c>
      <c r="G118" s="11">
        <f>'Cena na poramnuvanje'!G118*'Sreden kurs'!$D$30</f>
        <v>692.205558</v>
      </c>
      <c r="H118" s="11">
        <f>'Cena na poramnuvanje'!H118*'Sreden kurs'!$D$30</f>
        <v>837.80316200000004</v>
      </c>
      <c r="I118" s="11">
        <f>'Cena na poramnuvanje'!I118*'Sreden kurs'!$D$30</f>
        <v>1003.142814</v>
      </c>
      <c r="J118" s="11">
        <f>'Cena na poramnuvanje'!J118*'Sreden kurs'!$D$30</f>
        <v>0</v>
      </c>
      <c r="K118" s="11">
        <f>'Cena na poramnuvanje'!K118*'Sreden kurs'!$D$30</f>
        <v>0</v>
      </c>
      <c r="L118" s="11">
        <f>'Cena na poramnuvanje'!L118*'Sreden kurs'!$D$30</f>
        <v>1557.7709749999999</v>
      </c>
      <c r="M118" s="11">
        <f>'Cena na poramnuvanje'!M118*'Sreden kurs'!$D$30</f>
        <v>1545.4321950000001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 x14ac:dyDescent="0.25">
      <c r="B119" s="69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0</v>
      </c>
      <c r="F119" s="13">
        <f>'Cena na poramnuvanje'!F119*'Sreden kurs'!$D$30</f>
        <v>0</v>
      </c>
      <c r="G119" s="13">
        <f>'Cena na poramnuvanje'!G119*'Sreden kurs'!$D$30</f>
        <v>2076.6166739999999</v>
      </c>
      <c r="H119" s="13">
        <f>'Cena na poramnuvanje'!H119*'Sreden kurs'!$D$30</f>
        <v>2512.7925469999996</v>
      </c>
      <c r="I119" s="13">
        <f>'Cena na poramnuvanje'!I119*'Sreden kurs'!$D$30</f>
        <v>3009.4284419999999</v>
      </c>
      <c r="J119" s="13">
        <f>'Cena na poramnuvanje'!J119*'Sreden kurs'!$D$30</f>
        <v>0</v>
      </c>
      <c r="K119" s="13">
        <f>'Cena na poramnuvanje'!K119*'Sreden kurs'!$D$30</f>
        <v>0</v>
      </c>
      <c r="L119" s="13">
        <f>'Cena na poramnuvanje'!L119*'Sreden kurs'!$D$30</f>
        <v>4673.3129250000002</v>
      </c>
      <c r="M119" s="13">
        <f>'Cena na poramnuvanje'!M119*'Sreden kurs'!$D$30</f>
        <v>4636.2965850000001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 x14ac:dyDescent="0.25">
      <c r="B120" s="67" t="str">
        <f>'Cena na poramnuvanje'!B120:B123</f>
        <v>30.12.2020</v>
      </c>
      <c r="C120" s="7" t="s">
        <v>26</v>
      </c>
      <c r="D120" s="8">
        <f>'Cena na poramnuvanje'!D120*'Sreden kurs'!$D$31</f>
        <v>2989.1421299999997</v>
      </c>
      <c r="E120" s="8">
        <f>'Cena na poramnuvanje'!E120*'Sreden kurs'!$D$31</f>
        <v>2748.5300699999998</v>
      </c>
      <c r="F120" s="15">
        <f>'Cena na poramnuvanje'!F120*'Sreden kurs'!$D$31</f>
        <v>2664.6243259999997</v>
      </c>
      <c r="G120" s="15">
        <f>'Cena na poramnuvanje'!G120*'Sreden kurs'!$D$31</f>
        <v>0</v>
      </c>
      <c r="H120" s="15">
        <f>'Cena na poramnuvanje'!H120*'Sreden kurs'!$D$31</f>
        <v>0</v>
      </c>
      <c r="I120" s="15">
        <f>'Cena na poramnuvanje'!I120*'Sreden kurs'!$D$31</f>
        <v>0</v>
      </c>
      <c r="J120" s="15">
        <f>'Cena na poramnuvanje'!J120*'Sreden kurs'!$D$31</f>
        <v>0</v>
      </c>
      <c r="K120" s="15">
        <f>'Cena na poramnuvanje'!K120*'Sreden kurs'!$D$31</f>
        <v>0</v>
      </c>
      <c r="L120" s="15">
        <f>'Cena na poramnuvanje'!L120*'Sreden kurs'!$D$31</f>
        <v>0</v>
      </c>
      <c r="M120" s="15">
        <f>'Cena na poramnuvanje'!M120*'Sreden kurs'!$D$31</f>
        <v>0</v>
      </c>
      <c r="N120" s="15">
        <f>'Cena na poramnuvanje'!N120*'Sreden kurs'!$D$31</f>
        <v>0</v>
      </c>
      <c r="O120" s="15">
        <f>'Cena na poramnuvanje'!O120*'Sreden kurs'!$D$31</f>
        <v>0</v>
      </c>
      <c r="P120" s="15">
        <f>'Cena na poramnuvanje'!P120*'Sreden kurs'!$D$31</f>
        <v>0</v>
      </c>
      <c r="Q120" s="15">
        <f>'Cena na poramnuvanje'!Q120*'Sreden kurs'!$D$31</f>
        <v>0</v>
      </c>
      <c r="R120" s="15">
        <f>'Cena na poramnuvanje'!R120*'Sreden kurs'!$D$31</f>
        <v>0</v>
      </c>
      <c r="S120" s="15">
        <f>'Cena na poramnuvanje'!S120*'Sreden kurs'!$D$31</f>
        <v>0</v>
      </c>
      <c r="T120" s="15">
        <f>'Cena na poramnuvanje'!T120*'Sreden kurs'!$D$31</f>
        <v>0</v>
      </c>
      <c r="U120" s="15">
        <f>'Cena na poramnuvanje'!U120*'Sreden kurs'!$D$31</f>
        <v>0</v>
      </c>
      <c r="V120" s="15">
        <f>'Cena na poramnuvanje'!V120*'Sreden kurs'!$D$31</f>
        <v>0</v>
      </c>
      <c r="W120" s="15">
        <f>'Cena na poramnuvanje'!W120*'Sreden kurs'!$D$31</f>
        <v>0</v>
      </c>
      <c r="X120" s="15">
        <f>'Cena na poramnuvanje'!X120*'Sreden kurs'!$D$31</f>
        <v>0</v>
      </c>
      <c r="Y120" s="15">
        <f>'Cena na poramnuvanje'!Y120*'Sreden kurs'!$D$31</f>
        <v>0</v>
      </c>
      <c r="Z120" s="16">
        <f>'Cena na poramnuvanje'!Z120*'Sreden kurs'!$D$31</f>
        <v>3746.0475839523056</v>
      </c>
      <c r="AA120" s="17">
        <f>'Cena na poramnuvanje'!AA120*'Sreden kurs'!$D$31</f>
        <v>3060.3898007386369</v>
      </c>
    </row>
    <row r="121" spans="2:27" x14ac:dyDescent="0.25">
      <c r="B121" s="68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0</v>
      </c>
      <c r="F121" s="11">
        <f>'Cena na poramnuvanje'!F121*'Sreden kurs'!$D$31</f>
        <v>0</v>
      </c>
      <c r="G121" s="11">
        <f>'Cena na poramnuvanje'!G121*'Sreden kurs'!$D$31</f>
        <v>0</v>
      </c>
      <c r="H121" s="11">
        <f>'Cena na poramnuvanje'!H121*'Sreden kurs'!$D$31</f>
        <v>0</v>
      </c>
      <c r="I121" s="11">
        <f>'Cena na poramnuvanje'!I121*'Sreden kurs'!$D$31</f>
        <v>0</v>
      </c>
      <c r="J121" s="11">
        <f>'Cena na poramnuvanje'!J121*'Sreden kurs'!$D$31</f>
        <v>1224.6536900000001</v>
      </c>
      <c r="K121" s="11">
        <f>'Cena na poramnuvanje'!K121*'Sreden kurs'!$D$31</f>
        <v>1359.149662</v>
      </c>
      <c r="L121" s="11">
        <f>'Cena na poramnuvanje'!L121*'Sreden kurs'!$D$31</f>
        <v>0</v>
      </c>
      <c r="M121" s="11">
        <f>'Cena na poramnuvanje'!M121*'Sreden kurs'!$D$31</f>
        <v>0</v>
      </c>
      <c r="N121" s="11">
        <f>'Cena na poramnuvanje'!N121*'Sreden kurs'!$D$31</f>
        <v>910.1523156470588</v>
      </c>
      <c r="O121" s="11">
        <f>'Cena na poramnuvanje'!O121*'Sreden kurs'!$D$31</f>
        <v>913.24615849999998</v>
      </c>
      <c r="P121" s="11">
        <f>'Cena na poramnuvanje'!P121*'Sreden kurs'!$D$31</f>
        <v>920.64960650000012</v>
      </c>
      <c r="Q121" s="11">
        <f>'Cena na poramnuvanje'!Q121*'Sreden kurs'!$D$31</f>
        <v>908.36193933333334</v>
      </c>
      <c r="R121" s="11">
        <f>'Cena na poramnuvanje'!R121*'Sreden kurs'!$D$31</f>
        <v>1103.5078189224362</v>
      </c>
      <c r="S121" s="11">
        <f>'Cena na poramnuvanje'!S121*'Sreden kurs'!$D$31</f>
        <v>963.55875720000006</v>
      </c>
      <c r="T121" s="11">
        <f>'Cena na poramnuvanje'!T121*'Sreden kurs'!$D$31</f>
        <v>1305.1206501663019</v>
      </c>
      <c r="U121" s="11">
        <f>'Cena na poramnuvanje'!U121*'Sreden kurs'!$D$31</f>
        <v>1313.4076237007873</v>
      </c>
      <c r="V121" s="11">
        <f>'Cena na poramnuvanje'!V121*'Sreden kurs'!$D$31</f>
        <v>1273.3395040387375</v>
      </c>
      <c r="W121" s="11">
        <f>'Cena na poramnuvanje'!W121*'Sreden kurs'!$D$31</f>
        <v>1465.9648011559084</v>
      </c>
      <c r="X121" s="11">
        <f>'Cena na poramnuvanje'!X121*'Sreden kurs'!$D$31</f>
        <v>1513.388162</v>
      </c>
      <c r="Y121" s="11">
        <f>'Cena na poramnuvanje'!Y121*'Sreden kurs'!$D$31</f>
        <v>1396.1669019999999</v>
      </c>
      <c r="Z121" s="11">
        <f>'Cena na poramnuvanje'!Z121*'Sreden kurs'!$D$31</f>
        <v>0</v>
      </c>
      <c r="AA121" s="9">
        <f>'Cena na poramnuvanje'!AA121*'Sreden kurs'!$D$31</f>
        <v>0</v>
      </c>
    </row>
    <row r="122" spans="2:27" x14ac:dyDescent="0.25">
      <c r="B122" s="68"/>
      <c r="C122" s="10" t="s">
        <v>28</v>
      </c>
      <c r="D122" s="11">
        <f>'Cena na poramnuvanje'!D122*'Sreden kurs'!$D$31</f>
        <v>0</v>
      </c>
      <c r="E122" s="11">
        <f>'Cena na poramnuvanje'!E122*'Sreden kurs'!$D$31</f>
        <v>0</v>
      </c>
      <c r="F122" s="11">
        <f>'Cena na poramnuvanje'!F122*'Sreden kurs'!$D$31</f>
        <v>0</v>
      </c>
      <c r="G122" s="11">
        <f>'Cena na poramnuvanje'!G122*'Sreden kurs'!$D$31</f>
        <v>856.33215200000006</v>
      </c>
      <c r="H122" s="11">
        <f>'Cena na poramnuvanje'!H122*'Sreden kurs'!$D$31</f>
        <v>863.73559999999998</v>
      </c>
      <c r="I122" s="11">
        <f>'Cena na poramnuvanje'!I122*'Sreden kurs'!$D$31</f>
        <v>980.95686000000001</v>
      </c>
      <c r="J122" s="11">
        <f>'Cena na poramnuvanje'!J122*'Sreden kurs'!$D$31</f>
        <v>0</v>
      </c>
      <c r="K122" s="11">
        <f>'Cena na poramnuvanje'!K122*'Sreden kurs'!$D$31</f>
        <v>0</v>
      </c>
      <c r="L122" s="11">
        <f>'Cena na poramnuvanje'!L122*'Sreden kurs'!$D$31</f>
        <v>1504.1338519999999</v>
      </c>
      <c r="M122" s="11">
        <f>'Cena na poramnuvanje'!M122*'Sreden kurs'!$D$31</f>
        <v>1546.7036780000001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 x14ac:dyDescent="0.25">
      <c r="B123" s="69"/>
      <c r="C123" s="12" t="s">
        <v>29</v>
      </c>
      <c r="D123" s="13">
        <f>'Cena na poramnuvanje'!D123*'Sreden kurs'!$D$31</f>
        <v>0</v>
      </c>
      <c r="E123" s="13">
        <f>'Cena na poramnuvanje'!E123*'Sreden kurs'!$D$31</f>
        <v>0</v>
      </c>
      <c r="F123" s="13">
        <f>'Cena na poramnuvanje'!F123*'Sreden kurs'!$D$31</f>
        <v>0</v>
      </c>
      <c r="G123" s="13">
        <f>'Cena na poramnuvanje'!G123*'Sreden kurs'!$D$31</f>
        <v>2568.3795020000002</v>
      </c>
      <c r="H123" s="13">
        <f>'Cena na poramnuvanje'!H123*'Sreden kurs'!$D$31</f>
        <v>2591.2067999999999</v>
      </c>
      <c r="I123" s="13">
        <f>'Cena na poramnuvanje'!I123*'Sreden kurs'!$D$31</f>
        <v>2942.2536259999997</v>
      </c>
      <c r="J123" s="13">
        <f>'Cena na poramnuvanje'!J123*'Sreden kurs'!$D$31</f>
        <v>0</v>
      </c>
      <c r="K123" s="13">
        <f>'Cena na poramnuvanje'!K123*'Sreden kurs'!$D$31</f>
        <v>0</v>
      </c>
      <c r="L123" s="13">
        <f>'Cena na poramnuvanje'!L123*'Sreden kurs'!$D$31</f>
        <v>4511.7846019999997</v>
      </c>
      <c r="M123" s="13">
        <f>'Cena na poramnuvanje'!M123*'Sreden kurs'!$D$31</f>
        <v>4639.4940800000004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 x14ac:dyDescent="0.25">
      <c r="B124" s="67" t="str">
        <f>'Cena na poramnuvanje'!B124:B127</f>
        <v>31.12.2020</v>
      </c>
      <c r="C124" s="18" t="s">
        <v>26</v>
      </c>
      <c r="D124" s="8">
        <f>'Cena na poramnuvanje'!D124*'Sreden kurs'!$D$32</f>
        <v>3148.7438330468253</v>
      </c>
      <c r="E124" s="8">
        <f>'Cena na poramnuvanje'!E124*'Sreden kurs'!$D$32</f>
        <v>2722.8646900000003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0</v>
      </c>
      <c r="O124" s="15">
        <f>'Cena na poramnuvanje'!O124*'Sreden kurs'!$D$32</f>
        <v>0</v>
      </c>
      <c r="P124" s="15">
        <f>'Cena na poramnuvanje'!P124*'Sreden kurs'!$D$32</f>
        <v>0</v>
      </c>
      <c r="Q124" s="15">
        <f>'Cena na poramnuvanje'!Q124*'Sreden kurs'!$D$32</f>
        <v>0</v>
      </c>
      <c r="R124" s="15">
        <f>'Cena na poramnuvanje'!R124*'Sreden kurs'!$D$32</f>
        <v>4741.1839</v>
      </c>
      <c r="S124" s="15">
        <f>'Cena na poramnuvanje'!S124*'Sreden kurs'!$D$32</f>
        <v>4923.1811999999991</v>
      </c>
      <c r="T124" s="15">
        <f>'Cena na poramnuvanje'!T124*'Sreden kurs'!$D$32</f>
        <v>5143.4287800000002</v>
      </c>
      <c r="U124" s="15">
        <f>'Cena na poramnuvanje'!U124*'Sreden kurs'!$D$32</f>
        <v>5143.907381762393</v>
      </c>
      <c r="V124" s="15">
        <f>'Cena na poramnuvanje'!V124*'Sreden kurs'!$D$32</f>
        <v>4768.6263410840529</v>
      </c>
      <c r="W124" s="15">
        <f>'Cena na poramnuvanje'!W124*'Sreden kurs'!$D$32</f>
        <v>4589.9209515421007</v>
      </c>
      <c r="X124" s="15">
        <f>'Cena na poramnuvanje'!X124*'Sreden kurs'!$D$32</f>
        <v>4170.7795087785344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0</v>
      </c>
    </row>
    <row r="125" spans="2:27" x14ac:dyDescent="0.25">
      <c r="B125" s="68"/>
      <c r="C125" s="10" t="s">
        <v>27</v>
      </c>
      <c r="D125" s="11">
        <f>'Cena na poramnuvanje'!D125*'Sreden kurs'!$D$32</f>
        <v>0</v>
      </c>
      <c r="E125" s="11">
        <f>'Cena na poramnuvanje'!E125*'Sreden kurs'!$D$32</f>
        <v>0</v>
      </c>
      <c r="F125" s="11">
        <f>'Cena na poramnuvanje'!F125*'Sreden kurs'!$D$32</f>
        <v>1224.6259000000002</v>
      </c>
      <c r="G125" s="11">
        <f>'Cena na poramnuvanje'!G125*'Sreden kurs'!$D$32</f>
        <v>0</v>
      </c>
      <c r="H125" s="11">
        <f>'Cena na poramnuvanje'!H125*'Sreden kurs'!$D$32</f>
        <v>0</v>
      </c>
      <c r="I125" s="11">
        <f>'Cena na poramnuvanje'!I125*'Sreden kurs'!$D$32</f>
        <v>0</v>
      </c>
      <c r="J125" s="11">
        <f>'Cena na poramnuvanje'!J125*'Sreden kurs'!$D$32</f>
        <v>1224.6259000000002</v>
      </c>
      <c r="K125" s="11">
        <f>'Cena na poramnuvanje'!K125*'Sreden kurs'!$D$32</f>
        <v>1236.9647</v>
      </c>
      <c r="L125" s="11">
        <f>'Cena na poramnuvanje'!L125*'Sreden kurs'!$D$32</f>
        <v>0</v>
      </c>
      <c r="M125" s="11">
        <f>'Cena na poramnuvanje'!M125*'Sreden kurs'!$D$32</f>
        <v>0</v>
      </c>
      <c r="N125" s="11">
        <f>'Cena na poramnuvanje'!N125*'Sreden kurs'!$D$32</f>
        <v>915.70721636363635</v>
      </c>
      <c r="O125" s="11">
        <f>'Cena na poramnuvanje'!O125*'Sreden kurs'!$D$32</f>
        <v>931.73363500000005</v>
      </c>
      <c r="P125" s="11">
        <f>'Cena na poramnuvanje'!P125*'Sreden kurs'!$D$32</f>
        <v>945.92325500000004</v>
      </c>
      <c r="Q125" s="11">
        <f>'Cena na poramnuvanje'!Q125*'Sreden kurs'!$D$32</f>
        <v>939.72300800000005</v>
      </c>
      <c r="R125" s="11">
        <f>'Cena na poramnuvanje'!R125*'Sreden kurs'!$D$32</f>
        <v>0</v>
      </c>
      <c r="S125" s="11">
        <f>'Cena na poramnuvanje'!S125*'Sreden kurs'!$D$32</f>
        <v>0</v>
      </c>
      <c r="T125" s="11">
        <f>'Cena na poramnuvanje'!T125*'Sreden kurs'!$D$32</f>
        <v>0</v>
      </c>
      <c r="U125" s="11">
        <f>'Cena na poramnuvanje'!U125*'Sreden kurs'!$D$32</f>
        <v>0</v>
      </c>
      <c r="V125" s="11">
        <f>'Cena na poramnuvanje'!V125*'Sreden kurs'!$D$32</f>
        <v>0</v>
      </c>
      <c r="W125" s="11">
        <f>'Cena na poramnuvanje'!W125*'Sreden kurs'!$D$32</f>
        <v>0</v>
      </c>
      <c r="X125" s="11">
        <f>'Cena na poramnuvanje'!X125*'Sreden kurs'!$D$32</f>
        <v>0</v>
      </c>
      <c r="Y125" s="11">
        <f>'Cena na poramnuvanje'!Y125*'Sreden kurs'!$D$32</f>
        <v>1490.5270400000002</v>
      </c>
      <c r="Z125" s="11">
        <f>'Cena na poramnuvanje'!Z125*'Sreden kurs'!$D$32</f>
        <v>1472.01884</v>
      </c>
      <c r="AA125" s="9">
        <f>'Cena na poramnuvanje'!AA125*'Sreden kurs'!$D$32</f>
        <v>1399.21992</v>
      </c>
    </row>
    <row r="126" spans="2:27" x14ac:dyDescent="0.25">
      <c r="B126" s="68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922.94224000000008</v>
      </c>
      <c r="H126" s="11">
        <f>'Cena na poramnuvanje'!H126*'Sreden kurs'!$D$32</f>
        <v>926.64387999999997</v>
      </c>
      <c r="I126" s="11">
        <f>'Cena na poramnuvanje'!I126*'Sreden kurs'!$D$32</f>
        <v>1019.18488</v>
      </c>
      <c r="J126" s="11">
        <f>'Cena na poramnuvanje'!J126*'Sreden kurs'!$D$32</f>
        <v>0</v>
      </c>
      <c r="K126" s="11">
        <f>'Cena na poramnuvanje'!K126*'Sreden kurs'!$D$32</f>
        <v>0</v>
      </c>
      <c r="L126" s="11">
        <f>'Cena na poramnuvanje'!L126*'Sreden kurs'!$D$32</f>
        <v>1406.6232</v>
      </c>
      <c r="M126" s="11">
        <f>'Cena na poramnuvanje'!M126*'Sreden kurs'!$D$32</f>
        <v>1513.35382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thickBot="1" x14ac:dyDescent="0.3">
      <c r="B127" s="70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2768.8267200000005</v>
      </c>
      <c r="H127" s="20">
        <f>'Cena na poramnuvanje'!H127*'Sreden kurs'!$D$32</f>
        <v>2779.9316400000002</v>
      </c>
      <c r="I127" s="20">
        <f>'Cena na poramnuvanje'!I127*'Sreden kurs'!$D$32</f>
        <v>3056.9376999999999</v>
      </c>
      <c r="J127" s="20">
        <f>'Cena na poramnuvanje'!J127*'Sreden kurs'!$D$32</f>
        <v>0</v>
      </c>
      <c r="K127" s="20">
        <f>'Cena na poramnuvanje'!K127*'Sreden kurs'!$D$32</f>
        <v>0</v>
      </c>
      <c r="L127" s="20">
        <f>'Cena na poramnuvanje'!L127*'Sreden kurs'!$D$32</f>
        <v>4219.8696000000009</v>
      </c>
      <c r="M127" s="20">
        <f>'Cena na poramnuvanje'!M127*'Sreden kurs'!$D$32</f>
        <v>4540.0614600000008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D19" zoomScale="85" zoomScaleNormal="85" workbookViewId="0">
      <selection activeCell="E44" sqref="E44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86" t="s">
        <v>37</v>
      </c>
      <c r="C2" s="88" t="s">
        <v>38</v>
      </c>
      <c r="D2" s="89"/>
      <c r="E2" s="92" t="s">
        <v>74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4"/>
    </row>
    <row r="3" spans="2:28" ht="15.75" customHeight="1" thickBot="1" x14ac:dyDescent="0.3">
      <c r="B3" s="87"/>
      <c r="C3" s="90"/>
      <c r="D3" s="9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">
        <v>42</v>
      </c>
      <c r="C4" s="97">
        <f>SUM(E4:AB4)</f>
        <v>123.78</v>
      </c>
      <c r="D4" s="98"/>
      <c r="E4" s="37">
        <v>12.479999999999997</v>
      </c>
      <c r="F4" s="38">
        <v>10.219999999999999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10.439999999999998</v>
      </c>
      <c r="T4" s="38">
        <v>12.64</v>
      </c>
      <c r="U4" s="38">
        <v>13.18</v>
      </c>
      <c r="V4" s="38">
        <v>12.549999999999997</v>
      </c>
      <c r="W4" s="38">
        <v>12.100000000000001</v>
      </c>
      <c r="X4" s="38">
        <v>7.8100000000000023</v>
      </c>
      <c r="Y4" s="38">
        <v>7.1199999999999974</v>
      </c>
      <c r="Z4" s="38">
        <v>1.8099999999999987</v>
      </c>
      <c r="AA4" s="38">
        <v>11.189999999999998</v>
      </c>
      <c r="AB4" s="39">
        <v>12.240000000000002</v>
      </c>
    </row>
    <row r="5" spans="2:28" x14ac:dyDescent="0.25">
      <c r="B5" s="40" t="s">
        <v>43</v>
      </c>
      <c r="C5" s="82">
        <f t="shared" ref="C5:C33" si="0">SUM(E5:AB5)</f>
        <v>82.29000000000002</v>
      </c>
      <c r="D5" s="83"/>
      <c r="E5" s="37">
        <v>10.57</v>
      </c>
      <c r="F5" s="38">
        <v>12.600000000000001</v>
      </c>
      <c r="G5" s="38">
        <v>0</v>
      </c>
      <c r="H5" s="38">
        <v>0</v>
      </c>
      <c r="I5" s="38">
        <v>0</v>
      </c>
      <c r="J5" s="38">
        <v>0</v>
      </c>
      <c r="K5" s="38">
        <v>8.6700000000000017</v>
      </c>
      <c r="L5" s="38">
        <v>7.3100000000000023</v>
      </c>
      <c r="M5" s="38">
        <v>0</v>
      </c>
      <c r="N5" s="38">
        <v>0</v>
      </c>
      <c r="O5" s="38">
        <v>0</v>
      </c>
      <c r="P5" s="38">
        <v>0</v>
      </c>
      <c r="Q5" s="38">
        <v>0</v>
      </c>
      <c r="R5" s="38">
        <v>0</v>
      </c>
      <c r="S5" s="38">
        <v>5.6000000000000014</v>
      </c>
      <c r="T5" s="38">
        <v>12.840000000000003</v>
      </c>
      <c r="U5" s="38">
        <v>13.32</v>
      </c>
      <c r="V5" s="38">
        <v>0</v>
      </c>
      <c r="W5" s="38">
        <v>1.8500000000000014</v>
      </c>
      <c r="X5" s="38">
        <v>3.6400000000000006</v>
      </c>
      <c r="Y5" s="38">
        <v>3.25</v>
      </c>
      <c r="Z5" s="38">
        <v>2.639999999999997</v>
      </c>
      <c r="AA5" s="38">
        <v>0</v>
      </c>
      <c r="AB5" s="39">
        <v>0</v>
      </c>
    </row>
    <row r="6" spans="2:28" x14ac:dyDescent="0.25">
      <c r="B6" s="40" t="s">
        <v>44</v>
      </c>
      <c r="C6" s="82">
        <f t="shared" si="0"/>
        <v>93.980000000000018</v>
      </c>
      <c r="D6" s="83"/>
      <c r="E6" s="37">
        <v>0</v>
      </c>
      <c r="F6" s="38">
        <v>0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18.049999999999997</v>
      </c>
      <c r="T6" s="38">
        <v>24.690000000000005</v>
      </c>
      <c r="U6" s="38">
        <v>24.340000000000003</v>
      </c>
      <c r="V6" s="38">
        <v>22.65</v>
      </c>
      <c r="W6" s="38">
        <v>4.25</v>
      </c>
      <c r="X6" s="38">
        <v>0</v>
      </c>
      <c r="Y6" s="38">
        <v>0</v>
      </c>
      <c r="Z6" s="38">
        <v>0</v>
      </c>
      <c r="AA6" s="38">
        <v>0</v>
      </c>
      <c r="AB6" s="39">
        <v>0</v>
      </c>
    </row>
    <row r="7" spans="2:28" x14ac:dyDescent="0.25">
      <c r="B7" s="40" t="s">
        <v>45</v>
      </c>
      <c r="C7" s="82">
        <f t="shared" si="0"/>
        <v>83.96</v>
      </c>
      <c r="D7" s="83"/>
      <c r="E7" s="37">
        <v>1.5100000000000016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0</v>
      </c>
      <c r="Q7" s="38">
        <v>0</v>
      </c>
      <c r="R7" s="38">
        <v>0</v>
      </c>
      <c r="S7" s="38">
        <v>12.07</v>
      </c>
      <c r="T7" s="38">
        <v>20.019999999999996</v>
      </c>
      <c r="U7" s="38">
        <v>19.21</v>
      </c>
      <c r="V7" s="38">
        <v>13.470000000000006</v>
      </c>
      <c r="W7" s="38">
        <v>3.7699999999999996</v>
      </c>
      <c r="X7" s="38">
        <v>2.16</v>
      </c>
      <c r="Y7" s="38">
        <v>0</v>
      </c>
      <c r="Z7" s="38">
        <v>4.7699999999999996</v>
      </c>
      <c r="AA7" s="38">
        <v>0</v>
      </c>
      <c r="AB7" s="39">
        <v>6.98</v>
      </c>
    </row>
    <row r="8" spans="2:28" x14ac:dyDescent="0.25">
      <c r="B8" s="40" t="s">
        <v>46</v>
      </c>
      <c r="C8" s="82">
        <f t="shared" si="0"/>
        <v>41.84</v>
      </c>
      <c r="D8" s="83"/>
      <c r="E8" s="37">
        <v>1.3599999999999994</v>
      </c>
      <c r="F8" s="38">
        <v>8.8299999999999983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0.2099999999999973</v>
      </c>
      <c r="T8" s="38">
        <v>5.5100000000000016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6.490000000000002</v>
      </c>
      <c r="AB8" s="39">
        <v>19.440000000000005</v>
      </c>
    </row>
    <row r="9" spans="2:28" x14ac:dyDescent="0.25">
      <c r="B9" s="40" t="s">
        <v>47</v>
      </c>
      <c r="C9" s="82">
        <f t="shared" si="0"/>
        <v>265.10000000000002</v>
      </c>
      <c r="D9" s="83"/>
      <c r="E9" s="37">
        <v>9.7700000000000031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11.09</v>
      </c>
      <c r="O9" s="38">
        <v>15.18</v>
      </c>
      <c r="P9" s="38">
        <v>19.07</v>
      </c>
      <c r="Q9" s="38">
        <v>19.490000000000002</v>
      </c>
      <c r="R9" s="38">
        <v>18.920000000000002</v>
      </c>
      <c r="S9" s="38">
        <v>19.619999999999997</v>
      </c>
      <c r="T9" s="38">
        <v>20.04</v>
      </c>
      <c r="U9" s="38">
        <v>20.050000000000004</v>
      </c>
      <c r="V9" s="38">
        <v>20.120000000000005</v>
      </c>
      <c r="W9" s="38">
        <v>20.060000000000002</v>
      </c>
      <c r="X9" s="38">
        <v>19.759999999999998</v>
      </c>
      <c r="Y9" s="38">
        <v>19.899999999999999</v>
      </c>
      <c r="Z9" s="38">
        <v>12.030000000000001</v>
      </c>
      <c r="AA9" s="38">
        <v>20</v>
      </c>
      <c r="AB9" s="39">
        <v>0</v>
      </c>
    </row>
    <row r="10" spans="2:28" x14ac:dyDescent="0.25">
      <c r="B10" s="40" t="s">
        <v>48</v>
      </c>
      <c r="C10" s="82">
        <f t="shared" si="0"/>
        <v>195.42999999999998</v>
      </c>
      <c r="D10" s="83"/>
      <c r="E10" s="37">
        <v>9.0799999999999983</v>
      </c>
      <c r="F10" s="38">
        <v>9.740000000000002</v>
      </c>
      <c r="G10" s="38">
        <v>8.240000000000002</v>
      </c>
      <c r="H10" s="38">
        <v>0</v>
      </c>
      <c r="I10" s="38">
        <v>3.91</v>
      </c>
      <c r="J10" s="38">
        <v>6.7999999999999972</v>
      </c>
      <c r="K10" s="38">
        <v>9.0200000000000031</v>
      </c>
      <c r="L10" s="38">
        <v>0.21999999999999886</v>
      </c>
      <c r="M10" s="38">
        <v>0</v>
      </c>
      <c r="N10" s="38">
        <v>15.5</v>
      </c>
      <c r="O10" s="38">
        <v>15.57</v>
      </c>
      <c r="P10" s="38">
        <v>19.899999999999999</v>
      </c>
      <c r="Q10" s="38">
        <v>19.649999999999999</v>
      </c>
      <c r="R10" s="38">
        <v>18.579999999999998</v>
      </c>
      <c r="S10" s="38">
        <v>16.909999999999997</v>
      </c>
      <c r="T10" s="38">
        <v>23.82</v>
      </c>
      <c r="U10" s="38">
        <v>18.490000000000002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">
        <v>49</v>
      </c>
      <c r="C11" s="82">
        <f t="shared" si="0"/>
        <v>319.68999999999994</v>
      </c>
      <c r="D11" s="83"/>
      <c r="E11" s="37">
        <v>7.7199999999999989</v>
      </c>
      <c r="F11" s="38">
        <v>11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9.759999999999998</v>
      </c>
      <c r="O11" s="38">
        <v>21.880000000000003</v>
      </c>
      <c r="P11" s="38">
        <v>23.65</v>
      </c>
      <c r="Q11" s="38">
        <v>23.54</v>
      </c>
      <c r="R11" s="38">
        <v>23.65</v>
      </c>
      <c r="S11" s="38">
        <v>23.28</v>
      </c>
      <c r="T11" s="38">
        <v>24.17</v>
      </c>
      <c r="U11" s="38">
        <v>23.61</v>
      </c>
      <c r="V11" s="38">
        <v>23.58</v>
      </c>
      <c r="W11" s="38">
        <v>23.950000000000003</v>
      </c>
      <c r="X11" s="38">
        <v>21.880000000000003</v>
      </c>
      <c r="Y11" s="38">
        <v>19.619999999999997</v>
      </c>
      <c r="Z11" s="38">
        <v>15.950000000000003</v>
      </c>
      <c r="AA11" s="38">
        <v>11.870000000000001</v>
      </c>
      <c r="AB11" s="39">
        <v>10.579999999999998</v>
      </c>
    </row>
    <row r="12" spans="2:28" x14ac:dyDescent="0.25">
      <c r="B12" s="40" t="s">
        <v>50</v>
      </c>
      <c r="C12" s="82">
        <f t="shared" si="0"/>
        <v>96.73</v>
      </c>
      <c r="D12" s="83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9.5200000000000031</v>
      </c>
      <c r="P12" s="38">
        <v>11.119999999999997</v>
      </c>
      <c r="Q12" s="38">
        <v>10.920000000000002</v>
      </c>
      <c r="R12" s="38">
        <v>11.04</v>
      </c>
      <c r="S12" s="38">
        <v>10.130000000000003</v>
      </c>
      <c r="T12" s="38">
        <v>11.810000000000002</v>
      </c>
      <c r="U12" s="38">
        <v>11.770000000000003</v>
      </c>
      <c r="V12" s="38">
        <v>1.1700000000000017</v>
      </c>
      <c r="W12" s="38">
        <v>0</v>
      </c>
      <c r="X12" s="38">
        <v>0</v>
      </c>
      <c r="Y12" s="38">
        <v>0</v>
      </c>
      <c r="Z12" s="38">
        <v>0</v>
      </c>
      <c r="AA12" s="38">
        <v>19.229999999999997</v>
      </c>
      <c r="AB12" s="39">
        <v>1.9999999999999574E-2</v>
      </c>
    </row>
    <row r="13" spans="2:28" x14ac:dyDescent="0.25">
      <c r="B13" s="40" t="s">
        <v>51</v>
      </c>
      <c r="C13" s="82">
        <f t="shared" si="0"/>
        <v>65.12</v>
      </c>
      <c r="D13" s="83"/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4.4699999999999989</v>
      </c>
      <c r="T13" s="38">
        <v>9.9200000000000017</v>
      </c>
      <c r="U13" s="38">
        <v>11.329999999999998</v>
      </c>
      <c r="V13" s="38">
        <v>11.049999999999997</v>
      </c>
      <c r="W13" s="38">
        <v>0</v>
      </c>
      <c r="X13" s="38">
        <v>0</v>
      </c>
      <c r="Y13" s="38">
        <v>0</v>
      </c>
      <c r="Z13" s="38">
        <v>10.450000000000003</v>
      </c>
      <c r="AA13" s="38">
        <v>6.3800000000000026</v>
      </c>
      <c r="AB13" s="39">
        <v>11.520000000000003</v>
      </c>
    </row>
    <row r="14" spans="2:28" x14ac:dyDescent="0.25">
      <c r="B14" s="40" t="s">
        <v>52</v>
      </c>
      <c r="C14" s="82">
        <f t="shared" si="0"/>
        <v>108.93</v>
      </c>
      <c r="D14" s="83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8.75</v>
      </c>
      <c r="P14" s="38">
        <v>10.560000000000002</v>
      </c>
      <c r="Q14" s="38">
        <v>10.920000000000002</v>
      </c>
      <c r="R14" s="38">
        <v>0</v>
      </c>
      <c r="S14" s="38">
        <v>7.7800000000000011</v>
      </c>
      <c r="T14" s="38">
        <v>11.46</v>
      </c>
      <c r="U14" s="38">
        <v>11.399999999999999</v>
      </c>
      <c r="V14" s="38">
        <v>11.29</v>
      </c>
      <c r="W14" s="38">
        <v>11.829999999999998</v>
      </c>
      <c r="X14" s="38">
        <v>0</v>
      </c>
      <c r="Y14" s="38">
        <v>0</v>
      </c>
      <c r="Z14" s="38">
        <v>6.2800000000000011</v>
      </c>
      <c r="AA14" s="38">
        <v>7.509999999999998</v>
      </c>
      <c r="AB14" s="39">
        <v>11.149999999999999</v>
      </c>
    </row>
    <row r="15" spans="2:28" x14ac:dyDescent="0.25">
      <c r="B15" s="40" t="s">
        <v>53</v>
      </c>
      <c r="C15" s="82">
        <f t="shared" si="0"/>
        <v>136.63</v>
      </c>
      <c r="D15" s="83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7.2199999999999989</v>
      </c>
      <c r="P15" s="38">
        <v>10.689999999999998</v>
      </c>
      <c r="Q15" s="38">
        <v>10.780000000000001</v>
      </c>
      <c r="R15" s="38">
        <v>10.75</v>
      </c>
      <c r="S15" s="38">
        <v>10.909999999999997</v>
      </c>
      <c r="T15" s="38">
        <v>11.409999999999997</v>
      </c>
      <c r="U15" s="38">
        <v>11.649999999999999</v>
      </c>
      <c r="V15" s="38">
        <v>11.189999999999998</v>
      </c>
      <c r="W15" s="38">
        <v>11.079999999999998</v>
      </c>
      <c r="X15" s="38">
        <v>5.3099999999999987</v>
      </c>
      <c r="Y15" s="38">
        <v>11.04</v>
      </c>
      <c r="Z15" s="38">
        <v>8.8100000000000023</v>
      </c>
      <c r="AA15" s="38">
        <v>4.5100000000000016</v>
      </c>
      <c r="AB15" s="39">
        <v>11.280000000000001</v>
      </c>
    </row>
    <row r="16" spans="2:28" x14ac:dyDescent="0.25">
      <c r="B16" s="40" t="s">
        <v>54</v>
      </c>
      <c r="C16" s="82">
        <f t="shared" si="0"/>
        <v>117.67999999999999</v>
      </c>
      <c r="D16" s="83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4.25</v>
      </c>
      <c r="P16" s="38">
        <v>6.8299999999999983</v>
      </c>
      <c r="Q16" s="38">
        <v>11.399999999999999</v>
      </c>
      <c r="R16" s="38">
        <v>11.86</v>
      </c>
      <c r="S16" s="38">
        <v>10.049999999999997</v>
      </c>
      <c r="T16" s="38">
        <v>0</v>
      </c>
      <c r="U16" s="38">
        <v>8.0200000000000031</v>
      </c>
      <c r="V16" s="38">
        <v>6.0900000000000034</v>
      </c>
      <c r="W16" s="38">
        <v>0</v>
      </c>
      <c r="X16" s="38">
        <v>11.630000000000003</v>
      </c>
      <c r="Y16" s="38">
        <v>11.329999999999998</v>
      </c>
      <c r="Z16" s="38">
        <v>11.549999999999997</v>
      </c>
      <c r="AA16" s="38">
        <v>12.36</v>
      </c>
      <c r="AB16" s="39">
        <v>12.310000000000002</v>
      </c>
    </row>
    <row r="17" spans="2:28" x14ac:dyDescent="0.25">
      <c r="B17" s="40" t="s">
        <v>55</v>
      </c>
      <c r="C17" s="82">
        <f t="shared" si="0"/>
        <v>31.509999999999998</v>
      </c>
      <c r="D17" s="83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10.36</v>
      </c>
      <c r="T17" s="38">
        <v>9.9699999999999989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0.25</v>
      </c>
      <c r="AB17" s="39">
        <v>10.93</v>
      </c>
    </row>
    <row r="18" spans="2:28" x14ac:dyDescent="0.25">
      <c r="B18" s="40" t="s">
        <v>56</v>
      </c>
      <c r="C18" s="82">
        <f t="shared" si="0"/>
        <v>41.75</v>
      </c>
      <c r="D18" s="83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5.57</v>
      </c>
      <c r="V18" s="38">
        <v>11.299999999999997</v>
      </c>
      <c r="W18" s="38">
        <v>7.9200000000000017</v>
      </c>
      <c r="X18" s="38">
        <v>0</v>
      </c>
      <c r="Y18" s="38">
        <v>0</v>
      </c>
      <c r="Z18" s="38">
        <v>3.6700000000000017</v>
      </c>
      <c r="AA18" s="38">
        <v>1.8500000000000014</v>
      </c>
      <c r="AB18" s="39">
        <v>11.439999999999998</v>
      </c>
    </row>
    <row r="19" spans="2:28" x14ac:dyDescent="0.25">
      <c r="B19" s="40" t="s">
        <v>57</v>
      </c>
      <c r="C19" s="82">
        <f t="shared" si="0"/>
        <v>171.48999999999995</v>
      </c>
      <c r="D19" s="83"/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15.75</v>
      </c>
      <c r="T19" s="38">
        <v>23.040000000000006</v>
      </c>
      <c r="U19" s="38">
        <v>22.279999999999994</v>
      </c>
      <c r="V19" s="38">
        <v>21.79</v>
      </c>
      <c r="W19" s="38">
        <v>22.15</v>
      </c>
      <c r="X19" s="38">
        <v>13.57</v>
      </c>
      <c r="Y19" s="38">
        <v>10.700000000000003</v>
      </c>
      <c r="Z19" s="38">
        <v>10.560000000000002</v>
      </c>
      <c r="AA19" s="38">
        <v>17.229999999999997</v>
      </c>
      <c r="AB19" s="39">
        <v>14.419999999999995</v>
      </c>
    </row>
    <row r="20" spans="2:28" x14ac:dyDescent="0.25">
      <c r="B20" s="40" t="s">
        <v>58</v>
      </c>
      <c r="C20" s="82">
        <f t="shared" si="0"/>
        <v>58.4</v>
      </c>
      <c r="D20" s="83"/>
      <c r="E20" s="37">
        <v>3.6499999999999986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9.6499999999999986</v>
      </c>
      <c r="Q20" s="38">
        <v>9.5</v>
      </c>
      <c r="R20" s="38">
        <v>9.43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6.740000000000002</v>
      </c>
      <c r="AA20" s="38">
        <v>19.43</v>
      </c>
      <c r="AB20" s="39">
        <v>0</v>
      </c>
    </row>
    <row r="21" spans="2:28" x14ac:dyDescent="0.25">
      <c r="B21" s="40" t="s">
        <v>59</v>
      </c>
      <c r="C21" s="82">
        <f t="shared" si="0"/>
        <v>57.230000000000004</v>
      </c>
      <c r="D21" s="83"/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10.7</v>
      </c>
      <c r="T21" s="38">
        <v>17.349999999999994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0.39000000000000057</v>
      </c>
      <c r="AA21" s="38">
        <v>11.64</v>
      </c>
      <c r="AB21" s="39">
        <v>17.150000000000006</v>
      </c>
    </row>
    <row r="22" spans="2:28" x14ac:dyDescent="0.25">
      <c r="B22" s="40" t="s">
        <v>60</v>
      </c>
      <c r="C22" s="82">
        <f t="shared" si="0"/>
        <v>105.57000000000001</v>
      </c>
      <c r="D22" s="83"/>
      <c r="E22" s="37">
        <v>9.240000000000002</v>
      </c>
      <c r="F22" s="38">
        <v>4.0399999999999991</v>
      </c>
      <c r="G22" s="38">
        <v>9.61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1.2800000000000011</v>
      </c>
      <c r="P22" s="38">
        <v>12.020000000000003</v>
      </c>
      <c r="Q22" s="38">
        <v>18.649999999999999</v>
      </c>
      <c r="R22" s="38">
        <v>15.229999999999997</v>
      </c>
      <c r="S22" s="38">
        <v>15.93</v>
      </c>
      <c r="T22" s="38">
        <v>12.899999999999999</v>
      </c>
      <c r="U22" s="38">
        <v>6.6699999999999982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9">
        <v>0</v>
      </c>
    </row>
    <row r="23" spans="2:28" x14ac:dyDescent="0.25">
      <c r="B23" s="40" t="s">
        <v>61</v>
      </c>
      <c r="C23" s="82">
        <f t="shared" si="0"/>
        <v>334.35999999999996</v>
      </c>
      <c r="D23" s="83"/>
      <c r="E23" s="37">
        <v>9</v>
      </c>
      <c r="F23" s="38">
        <v>8.6700000000000017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0.25</v>
      </c>
      <c r="M23" s="38">
        <v>0</v>
      </c>
      <c r="N23" s="38">
        <v>9.86</v>
      </c>
      <c r="O23" s="38">
        <v>21.4</v>
      </c>
      <c r="P23" s="38">
        <v>21.830000000000005</v>
      </c>
      <c r="Q23" s="38">
        <v>21.779999999999994</v>
      </c>
      <c r="R23" s="38">
        <v>21.68</v>
      </c>
      <c r="S23" s="38">
        <v>21.989999999999995</v>
      </c>
      <c r="T23" s="38">
        <v>21.560000000000002</v>
      </c>
      <c r="U23" s="38">
        <v>21.980000000000004</v>
      </c>
      <c r="V23" s="38">
        <v>21.85</v>
      </c>
      <c r="W23" s="38">
        <v>21.979999999999997</v>
      </c>
      <c r="X23" s="38">
        <v>21.759999999999998</v>
      </c>
      <c r="Y23" s="38">
        <v>21.92</v>
      </c>
      <c r="Z23" s="38">
        <v>22.339999999999996</v>
      </c>
      <c r="AA23" s="38">
        <v>21.36</v>
      </c>
      <c r="AB23" s="39">
        <v>23.15</v>
      </c>
    </row>
    <row r="24" spans="2:28" x14ac:dyDescent="0.25">
      <c r="B24" s="40" t="s">
        <v>62</v>
      </c>
      <c r="C24" s="82">
        <f t="shared" si="0"/>
        <v>209.94000000000003</v>
      </c>
      <c r="D24" s="83"/>
      <c r="E24" s="37">
        <v>11.32</v>
      </c>
      <c r="F24" s="38">
        <v>11.649999999999999</v>
      </c>
      <c r="G24" s="38">
        <v>9.1700000000000017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9.68</v>
      </c>
      <c r="O24" s="38">
        <v>22.93</v>
      </c>
      <c r="P24" s="38">
        <v>0</v>
      </c>
      <c r="Q24" s="38">
        <v>0</v>
      </c>
      <c r="R24" s="38">
        <v>0</v>
      </c>
      <c r="S24" s="38">
        <v>22</v>
      </c>
      <c r="T24" s="38">
        <v>22</v>
      </c>
      <c r="U24" s="38">
        <v>22.03</v>
      </c>
      <c r="V24" s="38">
        <v>22.010000000000005</v>
      </c>
      <c r="W24" s="38">
        <v>0</v>
      </c>
      <c r="X24" s="38">
        <v>0</v>
      </c>
      <c r="Y24" s="38">
        <v>0</v>
      </c>
      <c r="Z24" s="38">
        <v>16.660000000000004</v>
      </c>
      <c r="AA24" s="38">
        <v>20.240000000000002</v>
      </c>
      <c r="AB24" s="39">
        <v>20.25</v>
      </c>
    </row>
    <row r="25" spans="2:28" x14ac:dyDescent="0.25">
      <c r="B25" s="40" t="s">
        <v>63</v>
      </c>
      <c r="C25" s="82">
        <f t="shared" si="0"/>
        <v>186.09000000000003</v>
      </c>
      <c r="D25" s="83"/>
      <c r="E25" s="37">
        <v>10.61</v>
      </c>
      <c r="F25" s="38">
        <v>10.700000000000003</v>
      </c>
      <c r="G25" s="38">
        <v>9.5200000000000031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0.55000000000000071</v>
      </c>
      <c r="S25" s="38">
        <v>19.399999999999999</v>
      </c>
      <c r="T25" s="38">
        <v>21.47</v>
      </c>
      <c r="U25" s="38">
        <v>8.14</v>
      </c>
      <c r="V25" s="38">
        <v>22.07</v>
      </c>
      <c r="W25" s="38">
        <v>8.3500000000000014</v>
      </c>
      <c r="X25" s="38">
        <v>21.549999999999997</v>
      </c>
      <c r="Y25" s="38">
        <v>7.9700000000000024</v>
      </c>
      <c r="Z25" s="38">
        <v>8.9699999999999989</v>
      </c>
      <c r="AA25" s="38">
        <v>15.420000000000002</v>
      </c>
      <c r="AB25" s="39">
        <v>21.369999999999997</v>
      </c>
    </row>
    <row r="26" spans="2:28" x14ac:dyDescent="0.25">
      <c r="B26" s="40" t="s">
        <v>64</v>
      </c>
      <c r="C26" s="82">
        <f t="shared" si="0"/>
        <v>264.99999999999994</v>
      </c>
      <c r="D26" s="83"/>
      <c r="E26" s="37">
        <v>10.54</v>
      </c>
      <c r="F26" s="38">
        <v>8.8800000000000026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7.9799999999999969</v>
      </c>
      <c r="O26" s="38">
        <v>9.9200000000000017</v>
      </c>
      <c r="P26" s="38">
        <v>10.399999999999999</v>
      </c>
      <c r="Q26" s="38">
        <v>10.259999999999998</v>
      </c>
      <c r="R26" s="38">
        <v>9.4399999999999977</v>
      </c>
      <c r="S26" s="38">
        <v>0</v>
      </c>
      <c r="T26" s="38">
        <v>22.240000000000002</v>
      </c>
      <c r="U26" s="38">
        <v>21.75</v>
      </c>
      <c r="V26" s="38">
        <v>21.849999999999994</v>
      </c>
      <c r="W26" s="38">
        <v>21.970000000000006</v>
      </c>
      <c r="X26" s="38">
        <v>21.949999999999996</v>
      </c>
      <c r="Y26" s="38">
        <v>21.93</v>
      </c>
      <c r="Z26" s="38">
        <v>21.909999999999997</v>
      </c>
      <c r="AA26" s="38">
        <v>21.950000000000003</v>
      </c>
      <c r="AB26" s="39">
        <v>22.029999999999994</v>
      </c>
    </row>
    <row r="27" spans="2:28" x14ac:dyDescent="0.25">
      <c r="B27" s="40" t="s">
        <v>65</v>
      </c>
      <c r="C27" s="82">
        <f t="shared" si="0"/>
        <v>286.10000000000002</v>
      </c>
      <c r="D27" s="83"/>
      <c r="E27" s="37">
        <v>12.030000000000001</v>
      </c>
      <c r="F27" s="38">
        <v>10.799999999999997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4.68</v>
      </c>
      <c r="O27" s="38">
        <v>10.829999999999998</v>
      </c>
      <c r="P27" s="38">
        <v>10.700000000000003</v>
      </c>
      <c r="Q27" s="38">
        <v>10.799999999999997</v>
      </c>
      <c r="R27" s="38">
        <v>10.39</v>
      </c>
      <c r="S27" s="38">
        <v>18.049999999999997</v>
      </c>
      <c r="T27" s="38">
        <v>22.78</v>
      </c>
      <c r="U27" s="38">
        <v>22.799999999999997</v>
      </c>
      <c r="V27" s="38">
        <v>22.990000000000002</v>
      </c>
      <c r="W27" s="38">
        <v>22.740000000000002</v>
      </c>
      <c r="X27" s="38">
        <v>22.490000000000002</v>
      </c>
      <c r="Y27" s="38">
        <v>22.520000000000003</v>
      </c>
      <c r="Z27" s="38">
        <v>21.71</v>
      </c>
      <c r="AA27" s="38">
        <v>19.659999999999997</v>
      </c>
      <c r="AB27" s="39">
        <v>20.129999999999995</v>
      </c>
    </row>
    <row r="28" spans="2:28" x14ac:dyDescent="0.25">
      <c r="B28" s="40" t="s">
        <v>66</v>
      </c>
      <c r="C28" s="82">
        <f t="shared" si="0"/>
        <v>63.65</v>
      </c>
      <c r="D28" s="83"/>
      <c r="E28" s="37">
        <v>12.380000000000003</v>
      </c>
      <c r="F28" s="38">
        <v>10.89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2.59</v>
      </c>
      <c r="O28" s="38">
        <v>10.969999999999999</v>
      </c>
      <c r="P28" s="38">
        <v>11.060000000000002</v>
      </c>
      <c r="Q28" s="38">
        <v>11.11</v>
      </c>
      <c r="R28" s="38">
        <v>0</v>
      </c>
      <c r="S28" s="38">
        <v>4.6499999999999986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0</v>
      </c>
    </row>
    <row r="29" spans="2:28" x14ac:dyDescent="0.25">
      <c r="B29" s="40" t="s">
        <v>67</v>
      </c>
      <c r="C29" s="82">
        <f t="shared" si="0"/>
        <v>3.2100000000000009</v>
      </c>
      <c r="D29" s="83"/>
      <c r="E29" s="37">
        <v>2.8599999999999994</v>
      </c>
      <c r="F29" s="38">
        <v>0.35000000000000142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v>0</v>
      </c>
    </row>
    <row r="30" spans="2:28" x14ac:dyDescent="0.25">
      <c r="B30" s="40" t="s">
        <v>68</v>
      </c>
      <c r="C30" s="82">
        <f t="shared" si="0"/>
        <v>305.2</v>
      </c>
      <c r="D30" s="83"/>
      <c r="E30" s="37">
        <v>11.939999999999998</v>
      </c>
      <c r="F30" s="38">
        <v>1.1700000000000017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1.8200000000000003</v>
      </c>
      <c r="O30" s="38">
        <v>21.36</v>
      </c>
      <c r="P30" s="38">
        <v>23.839999999999996</v>
      </c>
      <c r="Q30" s="38">
        <v>23.909999999999997</v>
      </c>
      <c r="R30" s="38">
        <v>24.019999999999996</v>
      </c>
      <c r="S30" s="38">
        <v>24.07</v>
      </c>
      <c r="T30" s="38">
        <v>24</v>
      </c>
      <c r="U30" s="38">
        <v>13.510000000000005</v>
      </c>
      <c r="V30" s="38">
        <v>22.540000000000006</v>
      </c>
      <c r="W30" s="38">
        <v>17.619999999999997</v>
      </c>
      <c r="X30" s="38">
        <v>21.939999999999998</v>
      </c>
      <c r="Y30" s="38">
        <v>24.14</v>
      </c>
      <c r="Z30" s="38">
        <v>23.880000000000003</v>
      </c>
      <c r="AA30" s="38">
        <v>10.79</v>
      </c>
      <c r="AB30" s="39">
        <v>14.649999999999999</v>
      </c>
    </row>
    <row r="31" spans="2:28" x14ac:dyDescent="0.25">
      <c r="B31" s="40" t="s">
        <v>69</v>
      </c>
      <c r="C31" s="82">
        <f t="shared" si="0"/>
        <v>18.52</v>
      </c>
      <c r="D31" s="83"/>
      <c r="E31" s="37">
        <v>10.200000000000003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3.2699999999999996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5.0499999999999972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9">
        <v>0</v>
      </c>
    </row>
    <row r="32" spans="2:28" x14ac:dyDescent="0.25">
      <c r="B32" s="40" t="s">
        <v>70</v>
      </c>
      <c r="C32" s="82">
        <f t="shared" si="0"/>
        <v>41.11</v>
      </c>
      <c r="D32" s="83"/>
      <c r="E32" s="37">
        <v>10.630000000000003</v>
      </c>
      <c r="F32" s="38">
        <v>10.530000000000001</v>
      </c>
      <c r="G32" s="38">
        <v>11.759999999999998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1.4699999999999989</v>
      </c>
      <c r="U32" s="38">
        <v>6.7199999999999989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9">
        <v>0</v>
      </c>
    </row>
    <row r="33" spans="2:28" x14ac:dyDescent="0.25">
      <c r="B33" s="40" t="s">
        <v>71</v>
      </c>
      <c r="C33" s="82">
        <f t="shared" si="0"/>
        <v>64.09</v>
      </c>
      <c r="D33" s="83"/>
      <c r="E33" s="37">
        <v>10.759999999999998</v>
      </c>
      <c r="F33" s="38">
        <v>11.39</v>
      </c>
      <c r="G33" s="38">
        <v>6.7700000000000031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5.9999999999998721E-2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12.870000000000005</v>
      </c>
      <c r="AB33" s="39">
        <v>22.240000000000002</v>
      </c>
    </row>
    <row r="34" spans="2:28" x14ac:dyDescent="0.25">
      <c r="B34" s="41" t="s">
        <v>72</v>
      </c>
      <c r="C34" s="84">
        <f>SUM(E34:AB34)</f>
        <v>119.50999999999999</v>
      </c>
      <c r="D34" s="85"/>
      <c r="E34" s="42">
        <v>11.18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10.499999999999996</v>
      </c>
      <c r="T34" s="43">
        <v>21.78</v>
      </c>
      <c r="U34" s="43">
        <v>13.189999999999998</v>
      </c>
      <c r="V34" s="43">
        <v>17.420000000000002</v>
      </c>
      <c r="W34" s="43">
        <v>18.190000000000005</v>
      </c>
      <c r="X34" s="43">
        <v>22.28</v>
      </c>
      <c r="Y34" s="43">
        <v>4.9699999999999989</v>
      </c>
      <c r="Z34" s="43">
        <v>0</v>
      </c>
      <c r="AA34" s="43">
        <v>0</v>
      </c>
      <c r="AB34" s="44">
        <v>0</v>
      </c>
    </row>
    <row r="37" spans="2:28" ht="23.25" x14ac:dyDescent="0.35">
      <c r="B37" s="86" t="s">
        <v>37</v>
      </c>
      <c r="C37" s="88" t="s">
        <v>38</v>
      </c>
      <c r="D37" s="89"/>
      <c r="E37" s="95" t="s">
        <v>75</v>
      </c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6"/>
    </row>
    <row r="38" spans="2:28" ht="15.75" customHeight="1" thickBot="1" x14ac:dyDescent="0.3">
      <c r="B38" s="87"/>
      <c r="C38" s="90"/>
      <c r="D38" s="9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28" x14ac:dyDescent="0.25">
      <c r="B39" s="36" t="str">
        <f>B4</f>
        <v>01.12.2020</v>
      </c>
      <c r="C39" s="97">
        <f>SUM(E39:AB39)</f>
        <v>0</v>
      </c>
      <c r="D39" s="98"/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9">
        <v>0</v>
      </c>
    </row>
    <row r="40" spans="2:28" x14ac:dyDescent="0.25">
      <c r="B40" s="40" t="str">
        <f t="shared" ref="B40:B69" si="1">B5</f>
        <v>02.12.2020</v>
      </c>
      <c r="C40" s="82">
        <f t="shared" ref="C40:C68" si="2">SUM(E40:AB40)</f>
        <v>-45.47</v>
      </c>
      <c r="D40" s="83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-9.2100000000000009</v>
      </c>
      <c r="W40" s="38">
        <v>0</v>
      </c>
      <c r="X40" s="38">
        <v>0</v>
      </c>
      <c r="Y40" s="38">
        <v>0</v>
      </c>
      <c r="Z40" s="38">
        <v>0</v>
      </c>
      <c r="AA40" s="38">
        <v>-20.560000000000002</v>
      </c>
      <c r="AB40" s="39">
        <v>-15.7</v>
      </c>
    </row>
    <row r="41" spans="2:28" x14ac:dyDescent="0.25">
      <c r="B41" s="40" t="str">
        <f t="shared" si="1"/>
        <v>03.12.2020</v>
      </c>
      <c r="C41" s="82">
        <f t="shared" si="2"/>
        <v>-77.340000000000018</v>
      </c>
      <c r="D41" s="83"/>
      <c r="E41" s="37">
        <v>0</v>
      </c>
      <c r="F41" s="38">
        <v>-10.49</v>
      </c>
      <c r="G41" s="38">
        <v>0</v>
      </c>
      <c r="H41" s="38">
        <v>0</v>
      </c>
      <c r="I41" s="38">
        <v>0</v>
      </c>
      <c r="J41" s="38">
        <v>0</v>
      </c>
      <c r="K41" s="38">
        <v>-8.7100000000000009</v>
      </c>
      <c r="L41" s="38">
        <v>-11.46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-9.52</v>
      </c>
      <c r="Y41" s="38">
        <v>-6.3100000000000023</v>
      </c>
      <c r="Z41" s="38">
        <v>-14.98</v>
      </c>
      <c r="AA41" s="38">
        <v>-7.2800000000000011</v>
      </c>
      <c r="AB41" s="39">
        <v>-8.59</v>
      </c>
    </row>
    <row r="42" spans="2:28" x14ac:dyDescent="0.25">
      <c r="B42" s="40" t="str">
        <f t="shared" si="1"/>
        <v>04.12.2020</v>
      </c>
      <c r="C42" s="82">
        <f t="shared" si="2"/>
        <v>-37.409999999999997</v>
      </c>
      <c r="D42" s="83"/>
      <c r="E42" s="37">
        <v>0</v>
      </c>
      <c r="F42" s="38">
        <v>-5.7100000000000009</v>
      </c>
      <c r="G42" s="38">
        <v>0</v>
      </c>
      <c r="H42" s="38">
        <v>0</v>
      </c>
      <c r="I42" s="38">
        <v>0</v>
      </c>
      <c r="J42" s="38">
        <v>0</v>
      </c>
      <c r="K42" s="38">
        <v>-10.82</v>
      </c>
      <c r="L42" s="38">
        <v>-11.7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-0.94999999999999929</v>
      </c>
      <c r="Z42" s="38">
        <v>0</v>
      </c>
      <c r="AA42" s="38">
        <v>-8.23</v>
      </c>
      <c r="AB42" s="39">
        <v>0</v>
      </c>
    </row>
    <row r="43" spans="2:28" x14ac:dyDescent="0.25">
      <c r="B43" s="40" t="str">
        <f t="shared" si="1"/>
        <v>05.12.2020</v>
      </c>
      <c r="C43" s="82">
        <f t="shared" si="2"/>
        <v>-197.84</v>
      </c>
      <c r="D43" s="83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-8.3099999999999987</v>
      </c>
      <c r="O43" s="38">
        <v>-21.4</v>
      </c>
      <c r="P43" s="38">
        <v>-21.39</v>
      </c>
      <c r="Q43" s="38">
        <v>-21.95</v>
      </c>
      <c r="R43" s="38">
        <v>-20.89</v>
      </c>
      <c r="S43" s="38">
        <v>0</v>
      </c>
      <c r="T43" s="38">
        <v>0</v>
      </c>
      <c r="U43" s="38">
        <v>-14.7</v>
      </c>
      <c r="V43" s="38">
        <v>-13.700000000000003</v>
      </c>
      <c r="W43" s="38">
        <v>-21</v>
      </c>
      <c r="X43" s="38">
        <v>-18.97</v>
      </c>
      <c r="Y43" s="38">
        <v>-21.75</v>
      </c>
      <c r="Z43" s="38">
        <v>-13.780000000000001</v>
      </c>
      <c r="AA43" s="38">
        <v>0</v>
      </c>
      <c r="AB43" s="39">
        <v>0</v>
      </c>
    </row>
    <row r="44" spans="2:28" x14ac:dyDescent="0.25">
      <c r="B44" s="40" t="str">
        <f t="shared" si="1"/>
        <v>06.12.2020</v>
      </c>
      <c r="C44" s="82">
        <f t="shared" si="2"/>
        <v>-20.849999999999998</v>
      </c>
      <c r="D44" s="83"/>
      <c r="E44" s="37">
        <v>0</v>
      </c>
      <c r="F44" s="38">
        <v>-0.87000000000000099</v>
      </c>
      <c r="G44" s="38">
        <v>0</v>
      </c>
      <c r="H44" s="38">
        <v>0</v>
      </c>
      <c r="I44" s="38">
        <v>0</v>
      </c>
      <c r="J44" s="38">
        <v>0</v>
      </c>
      <c r="K44" s="38">
        <v>-3.2300000000000004</v>
      </c>
      <c r="L44" s="38">
        <v>-1.3200000000000003</v>
      </c>
      <c r="M44" s="38">
        <v>-8.3999999999999986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9">
        <v>-7.0299999999999976</v>
      </c>
    </row>
    <row r="45" spans="2:28" x14ac:dyDescent="0.25">
      <c r="B45" s="40" t="str">
        <f t="shared" si="1"/>
        <v>07.12.2020</v>
      </c>
      <c r="C45" s="82">
        <f t="shared" si="2"/>
        <v>-135.97999999999999</v>
      </c>
      <c r="D45" s="83"/>
      <c r="E45" s="37">
        <v>0</v>
      </c>
      <c r="F45" s="38">
        <v>0</v>
      </c>
      <c r="G45" s="38">
        <v>0</v>
      </c>
      <c r="H45" s="38">
        <v>-3.3999999999999986</v>
      </c>
      <c r="I45" s="38">
        <v>0</v>
      </c>
      <c r="J45" s="38">
        <v>0</v>
      </c>
      <c r="K45" s="38">
        <v>0</v>
      </c>
      <c r="L45" s="38">
        <v>0</v>
      </c>
      <c r="M45" s="38">
        <v>-22.35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-13.560000000000002</v>
      </c>
      <c r="W45" s="38">
        <v>-23.57</v>
      </c>
      <c r="X45" s="38">
        <v>-4.6999999999999993</v>
      </c>
      <c r="Y45" s="38">
        <v>-22.630000000000003</v>
      </c>
      <c r="Z45" s="38">
        <v>-21.259999999999998</v>
      </c>
      <c r="AA45" s="38">
        <v>-23.009999999999998</v>
      </c>
      <c r="AB45" s="39">
        <v>-1.5</v>
      </c>
    </row>
    <row r="46" spans="2:28" x14ac:dyDescent="0.25">
      <c r="B46" s="40" t="str">
        <f t="shared" si="1"/>
        <v>08.12.2020</v>
      </c>
      <c r="C46" s="82">
        <f t="shared" si="2"/>
        <v>0</v>
      </c>
      <c r="D46" s="83"/>
      <c r="E46" s="37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9">
        <v>0</v>
      </c>
    </row>
    <row r="47" spans="2:28" x14ac:dyDescent="0.25">
      <c r="B47" s="40" t="str">
        <f t="shared" si="1"/>
        <v>09.12.2020</v>
      </c>
      <c r="C47" s="82">
        <f t="shared" si="2"/>
        <v>-39.629999999999995</v>
      </c>
      <c r="D47" s="83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-2.0199999999999996</v>
      </c>
      <c r="X47" s="38">
        <v>-5.5599999999999987</v>
      </c>
      <c r="Y47" s="38">
        <v>-18.7</v>
      </c>
      <c r="Z47" s="38">
        <v>-13.16</v>
      </c>
      <c r="AA47" s="38">
        <v>0</v>
      </c>
      <c r="AB47" s="39">
        <v>-0.19000000000000128</v>
      </c>
    </row>
    <row r="48" spans="2:28" x14ac:dyDescent="0.25">
      <c r="B48" s="40" t="str">
        <f t="shared" si="1"/>
        <v>10.12.2020</v>
      </c>
      <c r="C48" s="82">
        <f t="shared" si="2"/>
        <v>-72.109999999999985</v>
      </c>
      <c r="D48" s="83"/>
      <c r="E48" s="37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-11.76</v>
      </c>
      <c r="O48" s="38">
        <v>-7.6400000000000006</v>
      </c>
      <c r="P48" s="38">
        <v>-2.8200000000000003</v>
      </c>
      <c r="Q48" s="38">
        <v>-11.87</v>
      </c>
      <c r="R48" s="38">
        <v>-11.84</v>
      </c>
      <c r="S48" s="38">
        <v>0</v>
      </c>
      <c r="T48" s="38">
        <v>0</v>
      </c>
      <c r="U48" s="38">
        <v>0</v>
      </c>
      <c r="V48" s="38">
        <v>0</v>
      </c>
      <c r="W48" s="38">
        <v>-7.75</v>
      </c>
      <c r="X48" s="38">
        <v>-8.5399999999999991</v>
      </c>
      <c r="Y48" s="38">
        <v>-9.89</v>
      </c>
      <c r="Z48" s="38">
        <v>0</v>
      </c>
      <c r="AA48" s="38">
        <v>0</v>
      </c>
      <c r="AB48" s="39">
        <v>0</v>
      </c>
    </row>
    <row r="49" spans="2:28" x14ac:dyDescent="0.25">
      <c r="B49" s="40" t="str">
        <f t="shared" si="1"/>
        <v>11.12.2020</v>
      </c>
      <c r="C49" s="82">
        <f t="shared" si="2"/>
        <v>-1.8500000000000014</v>
      </c>
      <c r="D49" s="83"/>
      <c r="E49" s="37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-1.8500000000000014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9">
        <v>0</v>
      </c>
    </row>
    <row r="50" spans="2:28" x14ac:dyDescent="0.25">
      <c r="B50" s="40" t="str">
        <f t="shared" si="1"/>
        <v>12.12.2020</v>
      </c>
      <c r="C50" s="82">
        <f t="shared" si="2"/>
        <v>0</v>
      </c>
      <c r="D50" s="83"/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9">
        <v>0</v>
      </c>
    </row>
    <row r="51" spans="2:28" x14ac:dyDescent="0.25">
      <c r="B51" s="40" t="str">
        <f t="shared" si="1"/>
        <v>13.12.2020</v>
      </c>
      <c r="C51" s="82">
        <f t="shared" si="2"/>
        <v>-2.7099999999999973</v>
      </c>
      <c r="D51" s="83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-2.3099999999999987</v>
      </c>
      <c r="U51" s="38">
        <v>0</v>
      </c>
      <c r="V51" s="38">
        <v>0</v>
      </c>
      <c r="W51" s="38">
        <v>-0.39999999999999858</v>
      </c>
      <c r="X51" s="38">
        <v>0</v>
      </c>
      <c r="Y51" s="38">
        <v>0</v>
      </c>
      <c r="Z51" s="38">
        <v>0</v>
      </c>
      <c r="AA51" s="38">
        <v>0</v>
      </c>
      <c r="AB51" s="39">
        <v>0</v>
      </c>
    </row>
    <row r="52" spans="2:28" x14ac:dyDescent="0.25">
      <c r="B52" s="40" t="str">
        <f t="shared" si="1"/>
        <v>14.12.2020</v>
      </c>
      <c r="C52" s="82">
        <f t="shared" si="2"/>
        <v>0</v>
      </c>
      <c r="D52" s="83"/>
      <c r="E52" s="37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9">
        <v>0</v>
      </c>
    </row>
    <row r="53" spans="2:28" x14ac:dyDescent="0.25">
      <c r="B53" s="40" t="str">
        <f t="shared" si="1"/>
        <v>15.12.2020</v>
      </c>
      <c r="C53" s="82">
        <f t="shared" si="2"/>
        <v>-21.71</v>
      </c>
      <c r="D53" s="83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-11.42</v>
      </c>
      <c r="T53" s="38">
        <v>-8.5799999999999983</v>
      </c>
      <c r="U53" s="38">
        <v>0</v>
      </c>
      <c r="V53" s="38">
        <v>0</v>
      </c>
      <c r="W53" s="38">
        <v>0</v>
      </c>
      <c r="X53" s="38">
        <v>-0.66000000000000014</v>
      </c>
      <c r="Y53" s="38">
        <v>-1.0500000000000007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16.12.2020</v>
      </c>
      <c r="C54" s="82">
        <f t="shared" si="2"/>
        <v>0</v>
      </c>
      <c r="D54" s="83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17.12.2020</v>
      </c>
      <c r="C55" s="82">
        <f t="shared" si="2"/>
        <v>-122.1</v>
      </c>
      <c r="D55" s="83"/>
      <c r="E55" s="37">
        <v>0</v>
      </c>
      <c r="F55" s="38">
        <v>-3.4299999999999997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-10.199999999999999</v>
      </c>
      <c r="O55" s="38">
        <v>-1.5899999999999999</v>
      </c>
      <c r="P55" s="38">
        <v>0</v>
      </c>
      <c r="Q55" s="38">
        <v>0</v>
      </c>
      <c r="R55" s="38">
        <v>0</v>
      </c>
      <c r="S55" s="38">
        <v>-10.459999999999997</v>
      </c>
      <c r="T55" s="38">
        <v>-4.6699999999999982</v>
      </c>
      <c r="U55" s="38">
        <v>-23.009999999999998</v>
      </c>
      <c r="V55" s="38">
        <v>-22.560000000000002</v>
      </c>
      <c r="W55" s="38">
        <v>-20.98</v>
      </c>
      <c r="X55" s="38">
        <v>-11.080000000000002</v>
      </c>
      <c r="Y55" s="38">
        <v>-5.59</v>
      </c>
      <c r="Z55" s="38">
        <v>0</v>
      </c>
      <c r="AA55" s="38">
        <v>0</v>
      </c>
      <c r="AB55" s="39">
        <v>-8.5300000000000011</v>
      </c>
    </row>
    <row r="56" spans="2:28" x14ac:dyDescent="0.25">
      <c r="B56" s="40" t="str">
        <f t="shared" si="1"/>
        <v>18.12.2020</v>
      </c>
      <c r="C56" s="82">
        <f t="shared" si="2"/>
        <v>-166.40999999999997</v>
      </c>
      <c r="D56" s="83"/>
      <c r="E56" s="37">
        <v>-8.8999999999999986</v>
      </c>
      <c r="F56" s="38">
        <v>-8.129999999999999</v>
      </c>
      <c r="G56" s="38">
        <v>-10.220000000000001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-7.2100000000000009</v>
      </c>
      <c r="O56" s="38">
        <v>-9.52</v>
      </c>
      <c r="P56" s="38">
        <v>-5.0399999999999991</v>
      </c>
      <c r="Q56" s="38">
        <v>-2.1499999999999986</v>
      </c>
      <c r="R56" s="38">
        <v>-6.18</v>
      </c>
      <c r="S56" s="38">
        <v>0</v>
      </c>
      <c r="T56" s="38">
        <v>0</v>
      </c>
      <c r="U56" s="38">
        <v>-22.92</v>
      </c>
      <c r="V56" s="38">
        <v>-17.479999999999997</v>
      </c>
      <c r="W56" s="38">
        <v>-22.29</v>
      </c>
      <c r="X56" s="38">
        <v>-23.23</v>
      </c>
      <c r="Y56" s="38">
        <v>-23.14</v>
      </c>
      <c r="Z56" s="38">
        <v>0</v>
      </c>
      <c r="AA56" s="38">
        <v>0</v>
      </c>
      <c r="AB56" s="39">
        <v>0</v>
      </c>
    </row>
    <row r="57" spans="2:28" x14ac:dyDescent="0.25">
      <c r="B57" s="40" t="str">
        <f t="shared" si="1"/>
        <v>19.12.2020</v>
      </c>
      <c r="C57" s="82">
        <f t="shared" si="2"/>
        <v>-109.9</v>
      </c>
      <c r="D57" s="83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-11.129999999999999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-4.34</v>
      </c>
      <c r="W57" s="38">
        <v>-15.149999999999999</v>
      </c>
      <c r="X57" s="38">
        <v>-23.520000000000003</v>
      </c>
      <c r="Y57" s="38">
        <v>-21.29</v>
      </c>
      <c r="Z57" s="38">
        <v>-21.89</v>
      </c>
      <c r="AA57" s="38">
        <v>-2.6900000000000013</v>
      </c>
      <c r="AB57" s="39">
        <v>-9.89</v>
      </c>
    </row>
    <row r="58" spans="2:28" x14ac:dyDescent="0.25">
      <c r="B58" s="40" t="str">
        <f t="shared" si="1"/>
        <v>20.12.2020</v>
      </c>
      <c r="C58" s="82">
        <f t="shared" si="2"/>
        <v>-2.0300000000000011</v>
      </c>
      <c r="D58" s="83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-2.0300000000000011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21.12.2020</v>
      </c>
      <c r="C59" s="82">
        <f t="shared" si="2"/>
        <v>-128.41999999999999</v>
      </c>
      <c r="D59" s="83"/>
      <c r="E59" s="37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-17.63</v>
      </c>
      <c r="Q59" s="38">
        <v>-22.189999999999998</v>
      </c>
      <c r="R59" s="38">
        <v>-17.509999999999998</v>
      </c>
      <c r="S59" s="38">
        <v>0</v>
      </c>
      <c r="T59" s="38">
        <v>0</v>
      </c>
      <c r="U59" s="38">
        <v>0</v>
      </c>
      <c r="V59" s="38">
        <v>0</v>
      </c>
      <c r="W59" s="38">
        <v>-21.759999999999998</v>
      </c>
      <c r="X59" s="38">
        <v>-24.71</v>
      </c>
      <c r="Y59" s="38">
        <v>-24.619999999999997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22.12.2020</v>
      </c>
      <c r="C60" s="82">
        <f t="shared" si="2"/>
        <v>-44.970000000000006</v>
      </c>
      <c r="D60" s="83"/>
      <c r="E60" s="37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-11.55</v>
      </c>
      <c r="O60" s="38">
        <v>-11.15</v>
      </c>
      <c r="P60" s="38">
        <v>-11.13</v>
      </c>
      <c r="Q60" s="38">
        <v>-11.14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9">
        <v>0</v>
      </c>
    </row>
    <row r="61" spans="2:28" x14ac:dyDescent="0.25">
      <c r="B61" s="40" t="str">
        <f t="shared" si="1"/>
        <v>23.12.2020</v>
      </c>
      <c r="C61" s="82">
        <f t="shared" si="2"/>
        <v>-16.439999999999998</v>
      </c>
      <c r="D61" s="83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-16.439999999999998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9">
        <v>0</v>
      </c>
    </row>
    <row r="62" spans="2:28" x14ac:dyDescent="0.25">
      <c r="B62" s="40" t="str">
        <f t="shared" si="1"/>
        <v>24.12.2020</v>
      </c>
      <c r="C62" s="82">
        <f t="shared" si="2"/>
        <v>0</v>
      </c>
      <c r="D62" s="83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9">
        <v>0</v>
      </c>
    </row>
    <row r="63" spans="2:28" x14ac:dyDescent="0.25">
      <c r="B63" s="40" t="str">
        <f t="shared" si="1"/>
        <v>25.12.2020</v>
      </c>
      <c r="C63" s="82">
        <f t="shared" si="2"/>
        <v>-167.63000000000002</v>
      </c>
      <c r="D63" s="83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-3.25</v>
      </c>
      <c r="S63" s="38">
        <v>0</v>
      </c>
      <c r="T63" s="38">
        <v>-7.48</v>
      </c>
      <c r="U63" s="38">
        <v>-19.14</v>
      </c>
      <c r="V63" s="38">
        <v>-20.22</v>
      </c>
      <c r="W63" s="38">
        <v>-10.54</v>
      </c>
      <c r="X63" s="38">
        <v>-22.08</v>
      </c>
      <c r="Y63" s="38">
        <v>-23.48</v>
      </c>
      <c r="Z63" s="38">
        <v>-23.37</v>
      </c>
      <c r="AA63" s="38">
        <v>-23.36</v>
      </c>
      <c r="AB63" s="39">
        <v>-14.71</v>
      </c>
    </row>
    <row r="64" spans="2:28" x14ac:dyDescent="0.25">
      <c r="B64" s="40" t="str">
        <f t="shared" si="1"/>
        <v>26.12.2020</v>
      </c>
      <c r="C64" s="82">
        <f t="shared" si="2"/>
        <v>-202.92000000000004</v>
      </c>
      <c r="D64" s="83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-11.74</v>
      </c>
      <c r="O64" s="38">
        <v>-11.76</v>
      </c>
      <c r="P64" s="38">
        <v>-5.1900000000000013</v>
      </c>
      <c r="Q64" s="38">
        <v>-6.93</v>
      </c>
      <c r="R64" s="38">
        <v>-8.64</v>
      </c>
      <c r="S64" s="38">
        <v>-7.32</v>
      </c>
      <c r="T64" s="38">
        <v>-11.849999999999998</v>
      </c>
      <c r="U64" s="38">
        <v>-18.239999999999998</v>
      </c>
      <c r="V64" s="38">
        <v>-19.41</v>
      </c>
      <c r="W64" s="38">
        <v>-22.57</v>
      </c>
      <c r="X64" s="38">
        <v>-21.39</v>
      </c>
      <c r="Y64" s="38">
        <v>-15.93</v>
      </c>
      <c r="Z64" s="38">
        <v>-15.46</v>
      </c>
      <c r="AA64" s="38">
        <v>-8.0299999999999976</v>
      </c>
      <c r="AB64" s="39">
        <v>-18.46</v>
      </c>
    </row>
    <row r="65" spans="2:28" x14ac:dyDescent="0.25">
      <c r="B65" s="40" t="str">
        <f t="shared" si="1"/>
        <v>27.12.2020</v>
      </c>
      <c r="C65" s="82">
        <f t="shared" si="2"/>
        <v>0</v>
      </c>
      <c r="D65" s="83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28.12.2020</v>
      </c>
      <c r="C66" s="82">
        <f t="shared" si="2"/>
        <v>-168.07000000000002</v>
      </c>
      <c r="D66" s="83"/>
      <c r="E66" s="37">
        <v>0</v>
      </c>
      <c r="F66" s="38">
        <v>-5.4600000000000009</v>
      </c>
      <c r="G66" s="38">
        <v>-9.2600000000000016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-7.27</v>
      </c>
      <c r="R66" s="38">
        <v>-11.72</v>
      </c>
      <c r="S66" s="38">
        <v>-22.490000000000002</v>
      </c>
      <c r="T66" s="38">
        <v>-22.43</v>
      </c>
      <c r="U66" s="38">
        <v>-17.240000000000002</v>
      </c>
      <c r="V66" s="38">
        <v>0</v>
      </c>
      <c r="W66" s="38">
        <v>-16.78</v>
      </c>
      <c r="X66" s="38">
        <v>-7.3400000000000034</v>
      </c>
      <c r="Y66" s="38">
        <v>-15.940000000000001</v>
      </c>
      <c r="Z66" s="38">
        <v>-16.489999999999998</v>
      </c>
      <c r="AA66" s="38">
        <v>-13.559999999999999</v>
      </c>
      <c r="AB66" s="39">
        <v>-2.09</v>
      </c>
    </row>
    <row r="67" spans="2:28" x14ac:dyDescent="0.25">
      <c r="B67" s="40" t="str">
        <f t="shared" si="1"/>
        <v>29.12.2020</v>
      </c>
      <c r="C67" s="82">
        <f t="shared" si="2"/>
        <v>-148.65999999999997</v>
      </c>
      <c r="D67" s="83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-10.49</v>
      </c>
      <c r="L67" s="38">
        <v>-11.53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-10.41</v>
      </c>
      <c r="S67" s="38">
        <v>-22.65</v>
      </c>
      <c r="T67" s="38">
        <v>0</v>
      </c>
      <c r="U67" s="38">
        <v>0</v>
      </c>
      <c r="V67" s="38">
        <v>-6.3000000000000007</v>
      </c>
      <c r="W67" s="38">
        <v>-18.98</v>
      </c>
      <c r="X67" s="38">
        <v>-14.21</v>
      </c>
      <c r="Y67" s="38">
        <v>-22.57</v>
      </c>
      <c r="Z67" s="38">
        <v>-19.759999999999998</v>
      </c>
      <c r="AA67" s="38">
        <v>-11.450000000000003</v>
      </c>
      <c r="AB67" s="39">
        <v>-0.30999999999999872</v>
      </c>
    </row>
    <row r="68" spans="2:28" x14ac:dyDescent="0.25">
      <c r="B68" s="40" t="str">
        <f t="shared" si="1"/>
        <v>30.12.2020</v>
      </c>
      <c r="C68" s="82">
        <f t="shared" si="2"/>
        <v>-153.48000000000002</v>
      </c>
      <c r="D68" s="83"/>
      <c r="E68" s="37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-7.870000000000001</v>
      </c>
      <c r="L68" s="38">
        <v>-11.42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-17.63</v>
      </c>
      <c r="T68" s="38">
        <v>0</v>
      </c>
      <c r="U68" s="38">
        <v>-24.409999999999997</v>
      </c>
      <c r="V68" s="38">
        <v>-23.5</v>
      </c>
      <c r="W68" s="38">
        <v>-20.759999999999998</v>
      </c>
      <c r="X68" s="38">
        <v>-15.139999999999997</v>
      </c>
      <c r="Y68" s="38">
        <v>-17.639999999999997</v>
      </c>
      <c r="Z68" s="38">
        <v>-15.110000000000003</v>
      </c>
      <c r="AA68" s="38">
        <v>0</v>
      </c>
      <c r="AB68" s="39">
        <v>0</v>
      </c>
    </row>
    <row r="69" spans="2:28" x14ac:dyDescent="0.25">
      <c r="B69" s="41" t="str">
        <f t="shared" si="1"/>
        <v>31.12.2020</v>
      </c>
      <c r="C69" s="84">
        <f>SUM(E69:AB69)</f>
        <v>-73.87</v>
      </c>
      <c r="D69" s="85"/>
      <c r="E69" s="42">
        <v>0</v>
      </c>
      <c r="F69" s="43">
        <v>-1.5700000000000003</v>
      </c>
      <c r="G69" s="43">
        <v>-10.49</v>
      </c>
      <c r="H69" s="43">
        <v>0</v>
      </c>
      <c r="I69" s="43">
        <v>0</v>
      </c>
      <c r="J69" s="43">
        <v>0</v>
      </c>
      <c r="K69" s="43">
        <v>-10.97</v>
      </c>
      <c r="L69" s="43">
        <v>-11.35</v>
      </c>
      <c r="M69" s="43">
        <v>0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-16.91</v>
      </c>
      <c r="AA69" s="43">
        <v>-21.47</v>
      </c>
      <c r="AB69" s="44">
        <v>-1.1099999999999994</v>
      </c>
    </row>
    <row r="72" spans="2:28" ht="24.75" customHeight="1" x14ac:dyDescent="0.35">
      <c r="B72" s="86" t="s">
        <v>37</v>
      </c>
      <c r="C72" s="88" t="s">
        <v>38</v>
      </c>
      <c r="D72" s="89"/>
      <c r="E72" s="92" t="s">
        <v>76</v>
      </c>
      <c r="F72" s="93"/>
      <c r="G72" s="93"/>
      <c r="H72" s="93"/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4"/>
    </row>
    <row r="73" spans="2:28" ht="15.75" customHeight="1" thickBot="1" x14ac:dyDescent="0.3">
      <c r="B73" s="87"/>
      <c r="C73" s="90"/>
      <c r="D73" s="9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45" t="str">
        <f>B39</f>
        <v>01.12.2020</v>
      </c>
      <c r="C74" s="46">
        <f>SUMIF(E74:AB74,"&gt;0")</f>
        <v>123.78</v>
      </c>
      <c r="D74" s="47">
        <f>SUMIF(E74:AB74,"&lt;0")</f>
        <v>0</v>
      </c>
      <c r="E74" s="48">
        <f>E4+E39</f>
        <v>12.479999999999997</v>
      </c>
      <c r="F74" s="49">
        <f t="shared" ref="F74:AB74" si="3">F4+F39</f>
        <v>10.219999999999999</v>
      </c>
      <c r="G74" s="49">
        <f t="shared" si="3"/>
        <v>0</v>
      </c>
      <c r="H74" s="49">
        <f t="shared" si="3"/>
        <v>0</v>
      </c>
      <c r="I74" s="49">
        <f t="shared" si="3"/>
        <v>0</v>
      </c>
      <c r="J74" s="49">
        <f t="shared" si="3"/>
        <v>0</v>
      </c>
      <c r="K74" s="49">
        <f t="shared" si="3"/>
        <v>0</v>
      </c>
      <c r="L74" s="49">
        <f t="shared" si="3"/>
        <v>0</v>
      </c>
      <c r="M74" s="49">
        <f t="shared" si="3"/>
        <v>0</v>
      </c>
      <c r="N74" s="49">
        <f t="shared" si="3"/>
        <v>0</v>
      </c>
      <c r="O74" s="49">
        <f t="shared" si="3"/>
        <v>0</v>
      </c>
      <c r="P74" s="49">
        <f t="shared" si="3"/>
        <v>0</v>
      </c>
      <c r="Q74" s="49">
        <f t="shared" si="3"/>
        <v>0</v>
      </c>
      <c r="R74" s="49">
        <f t="shared" si="3"/>
        <v>0</v>
      </c>
      <c r="S74" s="49">
        <f t="shared" si="3"/>
        <v>10.439999999999998</v>
      </c>
      <c r="T74" s="49">
        <f t="shared" si="3"/>
        <v>12.64</v>
      </c>
      <c r="U74" s="49">
        <f t="shared" si="3"/>
        <v>13.18</v>
      </c>
      <c r="V74" s="49">
        <f t="shared" si="3"/>
        <v>12.549999999999997</v>
      </c>
      <c r="W74" s="49">
        <f t="shared" si="3"/>
        <v>12.100000000000001</v>
      </c>
      <c r="X74" s="49">
        <f t="shared" si="3"/>
        <v>7.8100000000000023</v>
      </c>
      <c r="Y74" s="49">
        <f t="shared" si="3"/>
        <v>7.1199999999999974</v>
      </c>
      <c r="Z74" s="49">
        <f t="shared" si="3"/>
        <v>1.8099999999999987</v>
      </c>
      <c r="AA74" s="49">
        <f t="shared" si="3"/>
        <v>11.189999999999998</v>
      </c>
      <c r="AB74" s="50">
        <f t="shared" si="3"/>
        <v>12.240000000000002</v>
      </c>
    </row>
    <row r="75" spans="2:28" x14ac:dyDescent="0.25">
      <c r="B75" s="51" t="str">
        <f t="shared" ref="B75:B104" si="4">B40</f>
        <v>02.12.2020</v>
      </c>
      <c r="C75" s="52">
        <f t="shared" ref="C75:C104" si="5">SUMIF(E75:AB75,"&gt;0")</f>
        <v>82.29000000000002</v>
      </c>
      <c r="D75" s="47">
        <f t="shared" ref="D75:D104" si="6">SUMIF(E75:AB75,"&lt;0")</f>
        <v>-45.47</v>
      </c>
      <c r="E75" s="37">
        <f t="shared" ref="E75:AB85" si="7">E5+E40</f>
        <v>10.57</v>
      </c>
      <c r="F75" s="38">
        <f t="shared" si="7"/>
        <v>12.600000000000001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8.6700000000000017</v>
      </c>
      <c r="L75" s="38">
        <f t="shared" si="7"/>
        <v>7.3100000000000023</v>
      </c>
      <c r="M75" s="38">
        <f t="shared" si="7"/>
        <v>0</v>
      </c>
      <c r="N75" s="38">
        <f t="shared" si="7"/>
        <v>0</v>
      </c>
      <c r="O75" s="38">
        <f t="shared" si="7"/>
        <v>0</v>
      </c>
      <c r="P75" s="38">
        <f t="shared" si="7"/>
        <v>0</v>
      </c>
      <c r="Q75" s="38">
        <f t="shared" si="7"/>
        <v>0</v>
      </c>
      <c r="R75" s="38">
        <f t="shared" si="7"/>
        <v>0</v>
      </c>
      <c r="S75" s="38">
        <f t="shared" si="7"/>
        <v>5.6000000000000014</v>
      </c>
      <c r="T75" s="38">
        <f t="shared" si="7"/>
        <v>12.840000000000003</v>
      </c>
      <c r="U75" s="38">
        <f t="shared" si="7"/>
        <v>13.32</v>
      </c>
      <c r="V75" s="38">
        <f t="shared" si="7"/>
        <v>-9.2100000000000009</v>
      </c>
      <c r="W75" s="38">
        <f t="shared" si="7"/>
        <v>1.8500000000000014</v>
      </c>
      <c r="X75" s="38">
        <f t="shared" si="7"/>
        <v>3.6400000000000006</v>
      </c>
      <c r="Y75" s="38">
        <f t="shared" si="7"/>
        <v>3.25</v>
      </c>
      <c r="Z75" s="38">
        <f t="shared" si="7"/>
        <v>2.639999999999997</v>
      </c>
      <c r="AA75" s="38">
        <f t="shared" si="7"/>
        <v>-20.560000000000002</v>
      </c>
      <c r="AB75" s="39">
        <f t="shared" si="7"/>
        <v>-15.7</v>
      </c>
    </row>
    <row r="76" spans="2:28" x14ac:dyDescent="0.25">
      <c r="B76" s="51" t="str">
        <f t="shared" si="4"/>
        <v>03.12.2020</v>
      </c>
      <c r="C76" s="52">
        <f t="shared" si="5"/>
        <v>93.980000000000018</v>
      </c>
      <c r="D76" s="47">
        <f t="shared" si="6"/>
        <v>-77.340000000000018</v>
      </c>
      <c r="E76" s="37">
        <f t="shared" si="7"/>
        <v>0</v>
      </c>
      <c r="F76" s="38">
        <f t="shared" si="7"/>
        <v>-10.49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-8.7100000000000009</v>
      </c>
      <c r="L76" s="38">
        <f t="shared" si="7"/>
        <v>-11.46</v>
      </c>
      <c r="M76" s="38">
        <f t="shared" si="7"/>
        <v>0</v>
      </c>
      <c r="N76" s="38">
        <f t="shared" si="7"/>
        <v>0</v>
      </c>
      <c r="O76" s="38">
        <f t="shared" si="7"/>
        <v>0</v>
      </c>
      <c r="P76" s="38">
        <f t="shared" si="7"/>
        <v>0</v>
      </c>
      <c r="Q76" s="38">
        <f t="shared" si="7"/>
        <v>0</v>
      </c>
      <c r="R76" s="38">
        <f t="shared" si="7"/>
        <v>0</v>
      </c>
      <c r="S76" s="38">
        <f t="shared" si="7"/>
        <v>18.049999999999997</v>
      </c>
      <c r="T76" s="38">
        <f t="shared" si="7"/>
        <v>24.690000000000005</v>
      </c>
      <c r="U76" s="38">
        <f t="shared" si="7"/>
        <v>24.340000000000003</v>
      </c>
      <c r="V76" s="38">
        <f t="shared" si="7"/>
        <v>22.65</v>
      </c>
      <c r="W76" s="38">
        <f t="shared" si="7"/>
        <v>4.25</v>
      </c>
      <c r="X76" s="38">
        <f t="shared" si="7"/>
        <v>-9.52</v>
      </c>
      <c r="Y76" s="38">
        <f t="shared" si="7"/>
        <v>-6.3100000000000023</v>
      </c>
      <c r="Z76" s="38">
        <f t="shared" si="7"/>
        <v>-14.98</v>
      </c>
      <c r="AA76" s="38">
        <f t="shared" si="7"/>
        <v>-7.2800000000000011</v>
      </c>
      <c r="AB76" s="39">
        <f t="shared" si="7"/>
        <v>-8.59</v>
      </c>
    </row>
    <row r="77" spans="2:28" x14ac:dyDescent="0.25">
      <c r="B77" s="51" t="str">
        <f t="shared" si="4"/>
        <v>04.12.2020</v>
      </c>
      <c r="C77" s="52">
        <f t="shared" si="5"/>
        <v>83.96</v>
      </c>
      <c r="D77" s="47">
        <f t="shared" si="6"/>
        <v>-37.409999999999997</v>
      </c>
      <c r="E77" s="37">
        <f t="shared" si="7"/>
        <v>1.5100000000000016</v>
      </c>
      <c r="F77" s="38">
        <f t="shared" si="7"/>
        <v>-5.7100000000000009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-10.82</v>
      </c>
      <c r="L77" s="38">
        <f t="shared" si="7"/>
        <v>-11.7</v>
      </c>
      <c r="M77" s="38">
        <f t="shared" si="7"/>
        <v>0</v>
      </c>
      <c r="N77" s="38">
        <f t="shared" si="7"/>
        <v>0</v>
      </c>
      <c r="O77" s="38">
        <f t="shared" si="7"/>
        <v>0</v>
      </c>
      <c r="P77" s="38">
        <f t="shared" si="7"/>
        <v>0</v>
      </c>
      <c r="Q77" s="38">
        <f t="shared" si="7"/>
        <v>0</v>
      </c>
      <c r="R77" s="38">
        <f t="shared" si="7"/>
        <v>0</v>
      </c>
      <c r="S77" s="38">
        <f t="shared" si="7"/>
        <v>12.07</v>
      </c>
      <c r="T77" s="38">
        <f t="shared" si="7"/>
        <v>20.019999999999996</v>
      </c>
      <c r="U77" s="38">
        <f t="shared" si="7"/>
        <v>19.21</v>
      </c>
      <c r="V77" s="38">
        <f t="shared" si="7"/>
        <v>13.470000000000006</v>
      </c>
      <c r="W77" s="38">
        <f t="shared" si="7"/>
        <v>3.7699999999999996</v>
      </c>
      <c r="X77" s="38">
        <f t="shared" si="7"/>
        <v>2.16</v>
      </c>
      <c r="Y77" s="38">
        <f t="shared" si="7"/>
        <v>-0.94999999999999929</v>
      </c>
      <c r="Z77" s="38">
        <f t="shared" si="7"/>
        <v>4.7699999999999996</v>
      </c>
      <c r="AA77" s="38">
        <f t="shared" si="7"/>
        <v>-8.23</v>
      </c>
      <c r="AB77" s="39">
        <f t="shared" si="7"/>
        <v>6.98</v>
      </c>
    </row>
    <row r="78" spans="2:28" x14ac:dyDescent="0.25">
      <c r="B78" s="51" t="str">
        <f t="shared" si="4"/>
        <v>05.12.2020</v>
      </c>
      <c r="C78" s="52">
        <f t="shared" si="5"/>
        <v>41.84</v>
      </c>
      <c r="D78" s="47">
        <f t="shared" si="6"/>
        <v>-197.84</v>
      </c>
      <c r="E78" s="37">
        <f t="shared" si="7"/>
        <v>1.3599999999999994</v>
      </c>
      <c r="F78" s="38">
        <f t="shared" si="7"/>
        <v>8.8299999999999983</v>
      </c>
      <c r="G78" s="38">
        <f t="shared" si="7"/>
        <v>0</v>
      </c>
      <c r="H78" s="38">
        <f t="shared" si="7"/>
        <v>0</v>
      </c>
      <c r="I78" s="38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0</v>
      </c>
      <c r="M78" s="38">
        <f t="shared" si="7"/>
        <v>0</v>
      </c>
      <c r="N78" s="38">
        <f t="shared" si="7"/>
        <v>-8.3099999999999987</v>
      </c>
      <c r="O78" s="38">
        <f t="shared" si="7"/>
        <v>-21.4</v>
      </c>
      <c r="P78" s="38">
        <f t="shared" si="7"/>
        <v>-21.39</v>
      </c>
      <c r="Q78" s="38">
        <f t="shared" si="7"/>
        <v>-21.95</v>
      </c>
      <c r="R78" s="38">
        <f t="shared" si="7"/>
        <v>-20.89</v>
      </c>
      <c r="S78" s="38">
        <f t="shared" si="7"/>
        <v>0.2099999999999973</v>
      </c>
      <c r="T78" s="38">
        <f t="shared" si="7"/>
        <v>5.5100000000000016</v>
      </c>
      <c r="U78" s="38">
        <f t="shared" si="7"/>
        <v>-14.7</v>
      </c>
      <c r="V78" s="38">
        <f t="shared" si="7"/>
        <v>-13.700000000000003</v>
      </c>
      <c r="W78" s="38">
        <f t="shared" si="7"/>
        <v>-21</v>
      </c>
      <c r="X78" s="38">
        <f t="shared" si="7"/>
        <v>-18.97</v>
      </c>
      <c r="Y78" s="38">
        <f t="shared" si="7"/>
        <v>-21.75</v>
      </c>
      <c r="Z78" s="38">
        <f t="shared" si="7"/>
        <v>-13.780000000000001</v>
      </c>
      <c r="AA78" s="38">
        <f t="shared" si="7"/>
        <v>6.490000000000002</v>
      </c>
      <c r="AB78" s="39">
        <f t="shared" si="7"/>
        <v>19.440000000000005</v>
      </c>
    </row>
    <row r="79" spans="2:28" x14ac:dyDescent="0.25">
      <c r="B79" s="51" t="str">
        <f t="shared" si="4"/>
        <v>06.12.2020</v>
      </c>
      <c r="C79" s="52">
        <f t="shared" si="5"/>
        <v>265.10000000000002</v>
      </c>
      <c r="D79" s="47">
        <f t="shared" si="6"/>
        <v>-20.849999999999998</v>
      </c>
      <c r="E79" s="37">
        <f t="shared" si="7"/>
        <v>9.7700000000000031</v>
      </c>
      <c r="F79" s="38">
        <f t="shared" si="7"/>
        <v>-0.87000000000000099</v>
      </c>
      <c r="G79" s="38">
        <f t="shared" si="7"/>
        <v>0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-3.2300000000000004</v>
      </c>
      <c r="L79" s="38">
        <f t="shared" si="7"/>
        <v>-1.3200000000000003</v>
      </c>
      <c r="M79" s="38">
        <f t="shared" si="7"/>
        <v>-8.3999999999999986</v>
      </c>
      <c r="N79" s="38">
        <f t="shared" si="7"/>
        <v>11.09</v>
      </c>
      <c r="O79" s="38">
        <f t="shared" si="7"/>
        <v>15.18</v>
      </c>
      <c r="P79" s="38">
        <f t="shared" si="7"/>
        <v>19.07</v>
      </c>
      <c r="Q79" s="38">
        <f t="shared" si="7"/>
        <v>19.490000000000002</v>
      </c>
      <c r="R79" s="38">
        <f t="shared" si="7"/>
        <v>18.920000000000002</v>
      </c>
      <c r="S79" s="38">
        <f t="shared" si="7"/>
        <v>19.619999999999997</v>
      </c>
      <c r="T79" s="38">
        <f t="shared" si="7"/>
        <v>20.04</v>
      </c>
      <c r="U79" s="38">
        <f t="shared" si="7"/>
        <v>20.050000000000004</v>
      </c>
      <c r="V79" s="38">
        <f t="shared" si="7"/>
        <v>20.120000000000005</v>
      </c>
      <c r="W79" s="38">
        <f t="shared" si="7"/>
        <v>20.060000000000002</v>
      </c>
      <c r="X79" s="38">
        <f t="shared" si="7"/>
        <v>19.759999999999998</v>
      </c>
      <c r="Y79" s="38">
        <f t="shared" si="7"/>
        <v>19.899999999999999</v>
      </c>
      <c r="Z79" s="38">
        <f t="shared" si="7"/>
        <v>12.030000000000001</v>
      </c>
      <c r="AA79" s="38">
        <f t="shared" si="7"/>
        <v>20</v>
      </c>
      <c r="AB79" s="39">
        <f t="shared" si="7"/>
        <v>-7.0299999999999976</v>
      </c>
    </row>
    <row r="80" spans="2:28" x14ac:dyDescent="0.25">
      <c r="B80" s="51" t="str">
        <f t="shared" si="4"/>
        <v>07.12.2020</v>
      </c>
      <c r="C80" s="52">
        <f t="shared" si="5"/>
        <v>195.42999999999998</v>
      </c>
      <c r="D80" s="47">
        <f t="shared" si="6"/>
        <v>-135.97999999999999</v>
      </c>
      <c r="E80" s="37">
        <f t="shared" si="7"/>
        <v>9.0799999999999983</v>
      </c>
      <c r="F80" s="38">
        <f t="shared" si="7"/>
        <v>9.740000000000002</v>
      </c>
      <c r="G80" s="38">
        <f t="shared" si="7"/>
        <v>8.240000000000002</v>
      </c>
      <c r="H80" s="38">
        <f t="shared" si="7"/>
        <v>-3.3999999999999986</v>
      </c>
      <c r="I80" s="38">
        <f t="shared" si="7"/>
        <v>3.91</v>
      </c>
      <c r="J80" s="38">
        <f t="shared" si="7"/>
        <v>6.7999999999999972</v>
      </c>
      <c r="K80" s="38">
        <f t="shared" si="7"/>
        <v>9.0200000000000031</v>
      </c>
      <c r="L80" s="38">
        <f t="shared" si="7"/>
        <v>0.21999999999999886</v>
      </c>
      <c r="M80" s="38">
        <f t="shared" si="7"/>
        <v>-22.35</v>
      </c>
      <c r="N80" s="38">
        <f t="shared" si="7"/>
        <v>15.5</v>
      </c>
      <c r="O80" s="38">
        <f t="shared" si="7"/>
        <v>15.57</v>
      </c>
      <c r="P80" s="38">
        <f t="shared" si="7"/>
        <v>19.899999999999999</v>
      </c>
      <c r="Q80" s="38">
        <f t="shared" si="7"/>
        <v>19.649999999999999</v>
      </c>
      <c r="R80" s="38">
        <f t="shared" si="7"/>
        <v>18.579999999999998</v>
      </c>
      <c r="S80" s="38">
        <f t="shared" si="7"/>
        <v>16.909999999999997</v>
      </c>
      <c r="T80" s="38">
        <f t="shared" si="7"/>
        <v>23.82</v>
      </c>
      <c r="U80" s="38">
        <f t="shared" si="7"/>
        <v>18.490000000000002</v>
      </c>
      <c r="V80" s="38">
        <f t="shared" si="7"/>
        <v>-13.560000000000002</v>
      </c>
      <c r="W80" s="38">
        <f t="shared" si="7"/>
        <v>-23.57</v>
      </c>
      <c r="X80" s="38">
        <f t="shared" si="7"/>
        <v>-4.6999999999999993</v>
      </c>
      <c r="Y80" s="38">
        <f t="shared" si="7"/>
        <v>-22.630000000000003</v>
      </c>
      <c r="Z80" s="38">
        <f t="shared" si="7"/>
        <v>-21.259999999999998</v>
      </c>
      <c r="AA80" s="38">
        <f t="shared" si="7"/>
        <v>-23.009999999999998</v>
      </c>
      <c r="AB80" s="39">
        <f t="shared" si="7"/>
        <v>-1.5</v>
      </c>
    </row>
    <row r="81" spans="2:28" x14ac:dyDescent="0.25">
      <c r="B81" s="51" t="str">
        <f t="shared" si="4"/>
        <v>08.12.2020</v>
      </c>
      <c r="C81" s="52">
        <f t="shared" si="5"/>
        <v>319.68999999999994</v>
      </c>
      <c r="D81" s="47">
        <f t="shared" si="6"/>
        <v>0</v>
      </c>
      <c r="E81" s="37">
        <f t="shared" si="7"/>
        <v>7.7199999999999989</v>
      </c>
      <c r="F81" s="38">
        <f t="shared" si="7"/>
        <v>11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0</v>
      </c>
      <c r="N81" s="38">
        <f t="shared" si="7"/>
        <v>9.759999999999998</v>
      </c>
      <c r="O81" s="38">
        <f t="shared" si="7"/>
        <v>21.880000000000003</v>
      </c>
      <c r="P81" s="38">
        <f t="shared" si="7"/>
        <v>23.65</v>
      </c>
      <c r="Q81" s="38">
        <f t="shared" si="7"/>
        <v>23.54</v>
      </c>
      <c r="R81" s="38">
        <f t="shared" si="7"/>
        <v>23.65</v>
      </c>
      <c r="S81" s="38">
        <f t="shared" si="7"/>
        <v>23.28</v>
      </c>
      <c r="T81" s="38">
        <f t="shared" si="7"/>
        <v>24.17</v>
      </c>
      <c r="U81" s="38">
        <f t="shared" si="7"/>
        <v>23.61</v>
      </c>
      <c r="V81" s="38">
        <f t="shared" si="7"/>
        <v>23.58</v>
      </c>
      <c r="W81" s="38">
        <f t="shared" si="7"/>
        <v>23.950000000000003</v>
      </c>
      <c r="X81" s="38">
        <f t="shared" si="7"/>
        <v>21.880000000000003</v>
      </c>
      <c r="Y81" s="38">
        <f t="shared" si="7"/>
        <v>19.619999999999997</v>
      </c>
      <c r="Z81" s="38">
        <f t="shared" si="7"/>
        <v>15.950000000000003</v>
      </c>
      <c r="AA81" s="38">
        <f t="shared" si="7"/>
        <v>11.870000000000001</v>
      </c>
      <c r="AB81" s="39">
        <f t="shared" si="7"/>
        <v>10.579999999999998</v>
      </c>
    </row>
    <row r="82" spans="2:28" x14ac:dyDescent="0.25">
      <c r="B82" s="51" t="str">
        <f t="shared" si="4"/>
        <v>09.12.2020</v>
      </c>
      <c r="C82" s="52">
        <f t="shared" si="5"/>
        <v>96.710000000000008</v>
      </c>
      <c r="D82" s="47">
        <f t="shared" si="6"/>
        <v>-39.61</v>
      </c>
      <c r="E82" s="37">
        <f t="shared" si="7"/>
        <v>0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0</v>
      </c>
      <c r="N82" s="38">
        <f t="shared" si="7"/>
        <v>0</v>
      </c>
      <c r="O82" s="38">
        <f t="shared" si="7"/>
        <v>9.5200000000000031</v>
      </c>
      <c r="P82" s="38">
        <f t="shared" si="7"/>
        <v>11.119999999999997</v>
      </c>
      <c r="Q82" s="38">
        <f t="shared" si="7"/>
        <v>10.920000000000002</v>
      </c>
      <c r="R82" s="38">
        <f t="shared" si="7"/>
        <v>11.04</v>
      </c>
      <c r="S82" s="38">
        <f t="shared" si="7"/>
        <v>10.130000000000003</v>
      </c>
      <c r="T82" s="38">
        <f t="shared" si="7"/>
        <v>11.810000000000002</v>
      </c>
      <c r="U82" s="38">
        <f t="shared" si="7"/>
        <v>11.770000000000003</v>
      </c>
      <c r="V82" s="38">
        <f t="shared" si="7"/>
        <v>1.1700000000000017</v>
      </c>
      <c r="W82" s="38">
        <f t="shared" si="7"/>
        <v>-2.0199999999999996</v>
      </c>
      <c r="X82" s="38">
        <f t="shared" si="7"/>
        <v>-5.5599999999999987</v>
      </c>
      <c r="Y82" s="38">
        <f t="shared" si="7"/>
        <v>-18.7</v>
      </c>
      <c r="Z82" s="38">
        <f t="shared" si="7"/>
        <v>-13.16</v>
      </c>
      <c r="AA82" s="38">
        <f t="shared" si="7"/>
        <v>19.229999999999997</v>
      </c>
      <c r="AB82" s="39">
        <f t="shared" si="7"/>
        <v>-0.17000000000000171</v>
      </c>
    </row>
    <row r="83" spans="2:28" x14ac:dyDescent="0.25">
      <c r="B83" s="51" t="str">
        <f t="shared" si="4"/>
        <v>10.12.2020</v>
      </c>
      <c r="C83" s="52">
        <f t="shared" si="5"/>
        <v>65.12</v>
      </c>
      <c r="D83" s="47">
        <f t="shared" si="6"/>
        <v>-72.109999999999985</v>
      </c>
      <c r="E83" s="37">
        <f t="shared" si="7"/>
        <v>0</v>
      </c>
      <c r="F83" s="38">
        <f t="shared" si="7"/>
        <v>0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0</v>
      </c>
      <c r="L83" s="38">
        <f t="shared" si="7"/>
        <v>0</v>
      </c>
      <c r="M83" s="38">
        <f t="shared" si="7"/>
        <v>0</v>
      </c>
      <c r="N83" s="38">
        <f t="shared" si="7"/>
        <v>-11.76</v>
      </c>
      <c r="O83" s="38">
        <f t="shared" si="7"/>
        <v>-7.6400000000000006</v>
      </c>
      <c r="P83" s="38">
        <f t="shared" si="7"/>
        <v>-2.8200000000000003</v>
      </c>
      <c r="Q83" s="38">
        <f t="shared" si="7"/>
        <v>-11.87</v>
      </c>
      <c r="R83" s="38">
        <f t="shared" si="7"/>
        <v>-11.84</v>
      </c>
      <c r="S83" s="38">
        <f t="shared" si="7"/>
        <v>4.4699999999999989</v>
      </c>
      <c r="T83" s="38">
        <f t="shared" si="7"/>
        <v>9.9200000000000017</v>
      </c>
      <c r="U83" s="38">
        <f t="shared" si="7"/>
        <v>11.329999999999998</v>
      </c>
      <c r="V83" s="38">
        <f t="shared" si="7"/>
        <v>11.049999999999997</v>
      </c>
      <c r="W83" s="38">
        <f t="shared" si="7"/>
        <v>-7.75</v>
      </c>
      <c r="X83" s="38">
        <f t="shared" si="7"/>
        <v>-8.5399999999999991</v>
      </c>
      <c r="Y83" s="38">
        <f t="shared" si="7"/>
        <v>-9.89</v>
      </c>
      <c r="Z83" s="38">
        <f t="shared" si="7"/>
        <v>10.450000000000003</v>
      </c>
      <c r="AA83" s="38">
        <f t="shared" si="7"/>
        <v>6.3800000000000026</v>
      </c>
      <c r="AB83" s="39">
        <f t="shared" si="7"/>
        <v>11.520000000000003</v>
      </c>
    </row>
    <row r="84" spans="2:28" x14ac:dyDescent="0.25">
      <c r="B84" s="51" t="str">
        <f t="shared" si="4"/>
        <v>11.12.2020</v>
      </c>
      <c r="C84" s="52">
        <f t="shared" si="5"/>
        <v>108.93</v>
      </c>
      <c r="D84" s="47">
        <f t="shared" si="6"/>
        <v>-1.8500000000000014</v>
      </c>
      <c r="E84" s="37">
        <f t="shared" si="7"/>
        <v>0</v>
      </c>
      <c r="F84" s="38">
        <f t="shared" si="7"/>
        <v>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0</v>
      </c>
      <c r="O84" s="38">
        <f t="shared" si="7"/>
        <v>8.75</v>
      </c>
      <c r="P84" s="38">
        <f t="shared" si="7"/>
        <v>10.560000000000002</v>
      </c>
      <c r="Q84" s="38">
        <f t="shared" si="7"/>
        <v>10.920000000000002</v>
      </c>
      <c r="R84" s="38">
        <f t="shared" si="7"/>
        <v>-1.8500000000000014</v>
      </c>
      <c r="S84" s="38">
        <f t="shared" si="7"/>
        <v>7.7800000000000011</v>
      </c>
      <c r="T84" s="38">
        <f t="shared" si="7"/>
        <v>11.46</v>
      </c>
      <c r="U84" s="38">
        <f t="shared" si="7"/>
        <v>11.399999999999999</v>
      </c>
      <c r="V84" s="38">
        <f t="shared" si="7"/>
        <v>11.29</v>
      </c>
      <c r="W84" s="38">
        <f t="shared" si="7"/>
        <v>11.829999999999998</v>
      </c>
      <c r="X84" s="38">
        <f t="shared" si="7"/>
        <v>0</v>
      </c>
      <c r="Y84" s="38">
        <f t="shared" si="7"/>
        <v>0</v>
      </c>
      <c r="Z84" s="38">
        <f t="shared" si="7"/>
        <v>6.2800000000000011</v>
      </c>
      <c r="AA84" s="38">
        <f t="shared" si="7"/>
        <v>7.509999999999998</v>
      </c>
      <c r="AB84" s="39">
        <f t="shared" si="7"/>
        <v>11.149999999999999</v>
      </c>
    </row>
    <row r="85" spans="2:28" x14ac:dyDescent="0.25">
      <c r="B85" s="51" t="str">
        <f t="shared" si="4"/>
        <v>12.12.2020</v>
      </c>
      <c r="C85" s="52">
        <f t="shared" si="5"/>
        <v>136.63</v>
      </c>
      <c r="D85" s="47">
        <f t="shared" si="6"/>
        <v>0</v>
      </c>
      <c r="E85" s="37">
        <f t="shared" si="7"/>
        <v>0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0</v>
      </c>
      <c r="N85" s="38">
        <f t="shared" si="7"/>
        <v>0</v>
      </c>
      <c r="O85" s="38">
        <f t="shared" si="7"/>
        <v>7.2199999999999989</v>
      </c>
      <c r="P85" s="38">
        <f t="shared" si="7"/>
        <v>10.689999999999998</v>
      </c>
      <c r="Q85" s="38">
        <f t="shared" si="7"/>
        <v>10.780000000000001</v>
      </c>
      <c r="R85" s="38">
        <f t="shared" si="7"/>
        <v>10.75</v>
      </c>
      <c r="S85" s="38">
        <f t="shared" si="7"/>
        <v>10.909999999999997</v>
      </c>
      <c r="T85" s="38">
        <f t="shared" ref="T85:AB85" si="8">T15+T50</f>
        <v>11.409999999999997</v>
      </c>
      <c r="U85" s="38">
        <f t="shared" si="8"/>
        <v>11.649999999999999</v>
      </c>
      <c r="V85" s="38">
        <f t="shared" si="8"/>
        <v>11.189999999999998</v>
      </c>
      <c r="W85" s="38">
        <f t="shared" si="8"/>
        <v>11.079999999999998</v>
      </c>
      <c r="X85" s="38">
        <f t="shared" si="8"/>
        <v>5.3099999999999987</v>
      </c>
      <c r="Y85" s="38">
        <f t="shared" si="8"/>
        <v>11.04</v>
      </c>
      <c r="Z85" s="38">
        <f t="shared" si="8"/>
        <v>8.8100000000000023</v>
      </c>
      <c r="AA85" s="38">
        <f t="shared" si="8"/>
        <v>4.5100000000000016</v>
      </c>
      <c r="AB85" s="39">
        <f t="shared" si="8"/>
        <v>11.280000000000001</v>
      </c>
    </row>
    <row r="86" spans="2:28" x14ac:dyDescent="0.25">
      <c r="B86" s="51" t="str">
        <f t="shared" si="4"/>
        <v>13.12.2020</v>
      </c>
      <c r="C86" s="52">
        <f t="shared" si="5"/>
        <v>117.67999999999999</v>
      </c>
      <c r="D86" s="47">
        <f t="shared" si="6"/>
        <v>-2.7099999999999973</v>
      </c>
      <c r="E86" s="37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4.25</v>
      </c>
      <c r="P86" s="38">
        <f t="shared" si="9"/>
        <v>6.8299999999999983</v>
      </c>
      <c r="Q86" s="38">
        <f t="shared" si="9"/>
        <v>11.399999999999999</v>
      </c>
      <c r="R86" s="38">
        <f t="shared" si="9"/>
        <v>11.86</v>
      </c>
      <c r="S86" s="38">
        <f t="shared" si="9"/>
        <v>10.049999999999997</v>
      </c>
      <c r="T86" s="38">
        <f t="shared" si="9"/>
        <v>-2.3099999999999987</v>
      </c>
      <c r="U86" s="38">
        <f t="shared" si="9"/>
        <v>8.0200000000000031</v>
      </c>
      <c r="V86" s="38">
        <f t="shared" si="9"/>
        <v>6.0900000000000034</v>
      </c>
      <c r="W86" s="38">
        <f t="shared" si="9"/>
        <v>-0.39999999999999858</v>
      </c>
      <c r="X86" s="38">
        <f t="shared" si="9"/>
        <v>11.630000000000003</v>
      </c>
      <c r="Y86" s="38">
        <f t="shared" si="9"/>
        <v>11.329999999999998</v>
      </c>
      <c r="Z86" s="38">
        <f t="shared" si="9"/>
        <v>11.549999999999997</v>
      </c>
      <c r="AA86" s="38">
        <f t="shared" si="9"/>
        <v>12.36</v>
      </c>
      <c r="AB86" s="39">
        <f t="shared" si="9"/>
        <v>12.310000000000002</v>
      </c>
    </row>
    <row r="87" spans="2:28" x14ac:dyDescent="0.25">
      <c r="B87" s="51" t="str">
        <f t="shared" si="4"/>
        <v>14.12.2020</v>
      </c>
      <c r="C87" s="52">
        <f t="shared" si="5"/>
        <v>31.509999999999998</v>
      </c>
      <c r="D87" s="47">
        <f t="shared" si="6"/>
        <v>0</v>
      </c>
      <c r="E87" s="37">
        <f t="shared" si="9"/>
        <v>0</v>
      </c>
      <c r="F87" s="38">
        <f t="shared" si="9"/>
        <v>0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0</v>
      </c>
      <c r="N87" s="38">
        <f t="shared" si="9"/>
        <v>0</v>
      </c>
      <c r="O87" s="38">
        <f t="shared" si="9"/>
        <v>0</v>
      </c>
      <c r="P87" s="38">
        <f t="shared" si="9"/>
        <v>0</v>
      </c>
      <c r="Q87" s="38">
        <f t="shared" si="9"/>
        <v>0</v>
      </c>
      <c r="R87" s="38">
        <f t="shared" si="9"/>
        <v>0</v>
      </c>
      <c r="S87" s="38">
        <f t="shared" si="9"/>
        <v>10.36</v>
      </c>
      <c r="T87" s="38">
        <f t="shared" si="9"/>
        <v>9.9699999999999989</v>
      </c>
      <c r="U87" s="38">
        <f t="shared" si="9"/>
        <v>0</v>
      </c>
      <c r="V87" s="38">
        <f t="shared" si="9"/>
        <v>0</v>
      </c>
      <c r="W87" s="38">
        <f t="shared" si="9"/>
        <v>0</v>
      </c>
      <c r="X87" s="38">
        <f t="shared" si="9"/>
        <v>0</v>
      </c>
      <c r="Y87" s="38">
        <f t="shared" si="9"/>
        <v>0</v>
      </c>
      <c r="Z87" s="38">
        <f t="shared" si="9"/>
        <v>0</v>
      </c>
      <c r="AA87" s="38">
        <f t="shared" si="9"/>
        <v>0.25</v>
      </c>
      <c r="AB87" s="39">
        <f t="shared" si="9"/>
        <v>10.93</v>
      </c>
    </row>
    <row r="88" spans="2:28" x14ac:dyDescent="0.25">
      <c r="B88" s="51" t="str">
        <f t="shared" si="4"/>
        <v>15.12.2020</v>
      </c>
      <c r="C88" s="52">
        <f t="shared" si="5"/>
        <v>41.75</v>
      </c>
      <c r="D88" s="47">
        <f t="shared" si="6"/>
        <v>-21.71</v>
      </c>
      <c r="E88" s="37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0</v>
      </c>
      <c r="O88" s="38">
        <f t="shared" si="9"/>
        <v>0</v>
      </c>
      <c r="P88" s="38">
        <f t="shared" si="9"/>
        <v>0</v>
      </c>
      <c r="Q88" s="38">
        <f t="shared" si="9"/>
        <v>0</v>
      </c>
      <c r="R88" s="38">
        <f t="shared" si="9"/>
        <v>0</v>
      </c>
      <c r="S88" s="38">
        <f t="shared" si="9"/>
        <v>-11.42</v>
      </c>
      <c r="T88" s="38">
        <f t="shared" si="9"/>
        <v>-8.5799999999999983</v>
      </c>
      <c r="U88" s="38">
        <f t="shared" si="9"/>
        <v>5.57</v>
      </c>
      <c r="V88" s="38">
        <f t="shared" si="9"/>
        <v>11.299999999999997</v>
      </c>
      <c r="W88" s="38">
        <f t="shared" si="9"/>
        <v>7.9200000000000017</v>
      </c>
      <c r="X88" s="38">
        <f t="shared" si="9"/>
        <v>-0.66000000000000014</v>
      </c>
      <c r="Y88" s="38">
        <f t="shared" si="9"/>
        <v>-1.0500000000000007</v>
      </c>
      <c r="Z88" s="38">
        <f t="shared" si="9"/>
        <v>3.6700000000000017</v>
      </c>
      <c r="AA88" s="38">
        <f t="shared" si="9"/>
        <v>1.8500000000000014</v>
      </c>
      <c r="AB88" s="39">
        <f t="shared" si="9"/>
        <v>11.439999999999998</v>
      </c>
    </row>
    <row r="89" spans="2:28" x14ac:dyDescent="0.25">
      <c r="B89" s="51" t="str">
        <f t="shared" si="4"/>
        <v>16.12.2020</v>
      </c>
      <c r="C89" s="52">
        <f t="shared" si="5"/>
        <v>171.48999999999995</v>
      </c>
      <c r="D89" s="47">
        <f t="shared" si="6"/>
        <v>0</v>
      </c>
      <c r="E89" s="37">
        <f t="shared" si="9"/>
        <v>0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0</v>
      </c>
      <c r="O89" s="38">
        <f t="shared" si="9"/>
        <v>0</v>
      </c>
      <c r="P89" s="38">
        <f t="shared" si="9"/>
        <v>0</v>
      </c>
      <c r="Q89" s="38">
        <f t="shared" si="9"/>
        <v>0</v>
      </c>
      <c r="R89" s="38">
        <f t="shared" si="9"/>
        <v>0</v>
      </c>
      <c r="S89" s="38">
        <f t="shared" si="9"/>
        <v>15.75</v>
      </c>
      <c r="T89" s="38">
        <f t="shared" si="9"/>
        <v>23.040000000000006</v>
      </c>
      <c r="U89" s="38">
        <f t="shared" si="9"/>
        <v>22.279999999999994</v>
      </c>
      <c r="V89" s="38">
        <f t="shared" si="9"/>
        <v>21.79</v>
      </c>
      <c r="W89" s="38">
        <f t="shared" si="9"/>
        <v>22.15</v>
      </c>
      <c r="X89" s="38">
        <f t="shared" si="9"/>
        <v>13.57</v>
      </c>
      <c r="Y89" s="38">
        <f t="shared" si="9"/>
        <v>10.700000000000003</v>
      </c>
      <c r="Z89" s="38">
        <f t="shared" si="9"/>
        <v>10.560000000000002</v>
      </c>
      <c r="AA89" s="38">
        <f t="shared" si="9"/>
        <v>17.229999999999997</v>
      </c>
      <c r="AB89" s="39">
        <f t="shared" si="9"/>
        <v>14.419999999999995</v>
      </c>
    </row>
    <row r="90" spans="2:28" x14ac:dyDescent="0.25">
      <c r="B90" s="51" t="str">
        <f t="shared" si="4"/>
        <v>17.12.2020</v>
      </c>
      <c r="C90" s="52">
        <f t="shared" si="5"/>
        <v>58.4</v>
      </c>
      <c r="D90" s="47">
        <f t="shared" si="6"/>
        <v>-122.1</v>
      </c>
      <c r="E90" s="37">
        <f t="shared" si="9"/>
        <v>3.6499999999999986</v>
      </c>
      <c r="F90" s="38">
        <f t="shared" si="9"/>
        <v>-3.4299999999999997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-10.199999999999999</v>
      </c>
      <c r="O90" s="38">
        <f t="shared" si="9"/>
        <v>-1.5899999999999999</v>
      </c>
      <c r="P90" s="38">
        <f t="shared" si="9"/>
        <v>9.6499999999999986</v>
      </c>
      <c r="Q90" s="38">
        <f t="shared" si="9"/>
        <v>9.5</v>
      </c>
      <c r="R90" s="38">
        <f t="shared" si="9"/>
        <v>9.43</v>
      </c>
      <c r="S90" s="38">
        <f t="shared" si="9"/>
        <v>-10.459999999999997</v>
      </c>
      <c r="T90" s="38">
        <f t="shared" si="9"/>
        <v>-4.6699999999999982</v>
      </c>
      <c r="U90" s="38">
        <f t="shared" si="9"/>
        <v>-23.009999999999998</v>
      </c>
      <c r="V90" s="38">
        <f t="shared" si="9"/>
        <v>-22.560000000000002</v>
      </c>
      <c r="W90" s="38">
        <f t="shared" si="9"/>
        <v>-20.98</v>
      </c>
      <c r="X90" s="38">
        <f t="shared" si="9"/>
        <v>-11.080000000000002</v>
      </c>
      <c r="Y90" s="38">
        <f t="shared" si="9"/>
        <v>-5.59</v>
      </c>
      <c r="Z90" s="38">
        <f t="shared" si="9"/>
        <v>6.740000000000002</v>
      </c>
      <c r="AA90" s="38">
        <f t="shared" si="9"/>
        <v>19.43</v>
      </c>
      <c r="AB90" s="39">
        <f t="shared" si="9"/>
        <v>-8.5300000000000011</v>
      </c>
    </row>
    <row r="91" spans="2:28" x14ac:dyDescent="0.25">
      <c r="B91" s="51" t="str">
        <f t="shared" si="4"/>
        <v>18.12.2020</v>
      </c>
      <c r="C91" s="52">
        <f t="shared" si="5"/>
        <v>57.230000000000004</v>
      </c>
      <c r="D91" s="47">
        <f t="shared" si="6"/>
        <v>-166.40999999999997</v>
      </c>
      <c r="E91" s="37">
        <f t="shared" si="9"/>
        <v>-8.8999999999999986</v>
      </c>
      <c r="F91" s="38">
        <f t="shared" si="9"/>
        <v>-8.129999999999999</v>
      </c>
      <c r="G91" s="38">
        <f t="shared" si="9"/>
        <v>-10.220000000000001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0</v>
      </c>
      <c r="L91" s="38">
        <f t="shared" si="9"/>
        <v>0</v>
      </c>
      <c r="M91" s="38">
        <f t="shared" si="9"/>
        <v>0</v>
      </c>
      <c r="N91" s="38">
        <f t="shared" si="9"/>
        <v>-7.2100000000000009</v>
      </c>
      <c r="O91" s="38">
        <f t="shared" si="9"/>
        <v>-9.52</v>
      </c>
      <c r="P91" s="38">
        <f t="shared" si="9"/>
        <v>-5.0399999999999991</v>
      </c>
      <c r="Q91" s="38">
        <f t="shared" si="9"/>
        <v>-2.1499999999999986</v>
      </c>
      <c r="R91" s="38">
        <f t="shared" si="9"/>
        <v>-6.18</v>
      </c>
      <c r="S91" s="38">
        <f t="shared" si="9"/>
        <v>10.7</v>
      </c>
      <c r="T91" s="38">
        <f t="shared" si="9"/>
        <v>17.349999999999994</v>
      </c>
      <c r="U91" s="38">
        <f t="shared" si="9"/>
        <v>-22.92</v>
      </c>
      <c r="V91" s="38">
        <f t="shared" si="9"/>
        <v>-17.479999999999997</v>
      </c>
      <c r="W91" s="38">
        <f t="shared" si="9"/>
        <v>-22.29</v>
      </c>
      <c r="X91" s="38">
        <f t="shared" si="9"/>
        <v>-23.23</v>
      </c>
      <c r="Y91" s="38">
        <f t="shared" si="9"/>
        <v>-23.14</v>
      </c>
      <c r="Z91" s="38">
        <f t="shared" si="9"/>
        <v>0.39000000000000057</v>
      </c>
      <c r="AA91" s="38">
        <f t="shared" si="9"/>
        <v>11.64</v>
      </c>
      <c r="AB91" s="39">
        <f t="shared" si="9"/>
        <v>17.150000000000006</v>
      </c>
    </row>
    <row r="92" spans="2:28" x14ac:dyDescent="0.25">
      <c r="B92" s="51" t="str">
        <f t="shared" si="4"/>
        <v>19.12.2020</v>
      </c>
      <c r="C92" s="52">
        <f t="shared" si="5"/>
        <v>105.57000000000001</v>
      </c>
      <c r="D92" s="47">
        <f t="shared" si="6"/>
        <v>-109.9</v>
      </c>
      <c r="E92" s="37">
        <f t="shared" si="9"/>
        <v>9.240000000000002</v>
      </c>
      <c r="F92" s="38">
        <f t="shared" si="9"/>
        <v>4.0399999999999991</v>
      </c>
      <c r="G92" s="38">
        <f t="shared" si="9"/>
        <v>9.61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0</v>
      </c>
      <c r="L92" s="38">
        <f t="shared" si="9"/>
        <v>0</v>
      </c>
      <c r="M92" s="38">
        <f t="shared" si="9"/>
        <v>0</v>
      </c>
      <c r="N92" s="38">
        <f t="shared" si="9"/>
        <v>-11.129999999999999</v>
      </c>
      <c r="O92" s="38">
        <f t="shared" si="9"/>
        <v>1.2800000000000011</v>
      </c>
      <c r="P92" s="38">
        <f t="shared" si="9"/>
        <v>12.020000000000003</v>
      </c>
      <c r="Q92" s="38">
        <f t="shared" si="9"/>
        <v>18.649999999999999</v>
      </c>
      <c r="R92" s="38">
        <f t="shared" si="9"/>
        <v>15.229999999999997</v>
      </c>
      <c r="S92" s="38">
        <f t="shared" si="9"/>
        <v>15.93</v>
      </c>
      <c r="T92" s="38">
        <f t="shared" si="9"/>
        <v>12.899999999999999</v>
      </c>
      <c r="U92" s="38">
        <f t="shared" si="9"/>
        <v>6.6699999999999982</v>
      </c>
      <c r="V92" s="38">
        <f t="shared" si="9"/>
        <v>-4.34</v>
      </c>
      <c r="W92" s="38">
        <f t="shared" si="9"/>
        <v>-15.149999999999999</v>
      </c>
      <c r="X92" s="38">
        <f t="shared" si="9"/>
        <v>-23.520000000000003</v>
      </c>
      <c r="Y92" s="38">
        <f t="shared" si="9"/>
        <v>-21.29</v>
      </c>
      <c r="Z92" s="38">
        <f t="shared" si="9"/>
        <v>-21.89</v>
      </c>
      <c r="AA92" s="38">
        <f t="shared" si="9"/>
        <v>-2.6900000000000013</v>
      </c>
      <c r="AB92" s="39">
        <f t="shared" si="9"/>
        <v>-9.89</v>
      </c>
    </row>
    <row r="93" spans="2:28" x14ac:dyDescent="0.25">
      <c r="B93" s="51" t="str">
        <f t="shared" si="4"/>
        <v>20.12.2020</v>
      </c>
      <c r="C93" s="52">
        <f t="shared" si="5"/>
        <v>334.35999999999996</v>
      </c>
      <c r="D93" s="47">
        <f t="shared" si="6"/>
        <v>-2.0300000000000011</v>
      </c>
      <c r="E93" s="37">
        <f t="shared" si="9"/>
        <v>9</v>
      </c>
      <c r="F93" s="38">
        <f t="shared" si="9"/>
        <v>8.6700000000000017</v>
      </c>
      <c r="G93" s="38">
        <f t="shared" si="9"/>
        <v>0</v>
      </c>
      <c r="H93" s="38">
        <f t="shared" si="9"/>
        <v>0</v>
      </c>
      <c r="I93" s="38">
        <f t="shared" si="9"/>
        <v>0</v>
      </c>
      <c r="J93" s="38">
        <f t="shared" si="9"/>
        <v>0</v>
      </c>
      <c r="K93" s="38">
        <f t="shared" si="9"/>
        <v>0</v>
      </c>
      <c r="L93" s="38">
        <f t="shared" si="9"/>
        <v>0.25</v>
      </c>
      <c r="M93" s="38">
        <f t="shared" si="9"/>
        <v>-2.0300000000000011</v>
      </c>
      <c r="N93" s="38">
        <f t="shared" si="9"/>
        <v>9.86</v>
      </c>
      <c r="O93" s="38">
        <f t="shared" si="9"/>
        <v>21.4</v>
      </c>
      <c r="P93" s="38">
        <f t="shared" si="9"/>
        <v>21.830000000000005</v>
      </c>
      <c r="Q93" s="38">
        <f t="shared" si="9"/>
        <v>21.779999999999994</v>
      </c>
      <c r="R93" s="38">
        <f t="shared" si="9"/>
        <v>21.68</v>
      </c>
      <c r="S93" s="38">
        <f t="shared" si="9"/>
        <v>21.989999999999995</v>
      </c>
      <c r="T93" s="38">
        <f t="shared" si="9"/>
        <v>21.560000000000002</v>
      </c>
      <c r="U93" s="38">
        <f t="shared" si="9"/>
        <v>21.980000000000004</v>
      </c>
      <c r="V93" s="38">
        <f t="shared" si="9"/>
        <v>21.85</v>
      </c>
      <c r="W93" s="38">
        <f t="shared" si="9"/>
        <v>21.979999999999997</v>
      </c>
      <c r="X93" s="38">
        <f t="shared" si="9"/>
        <v>21.759999999999998</v>
      </c>
      <c r="Y93" s="38">
        <f t="shared" si="9"/>
        <v>21.92</v>
      </c>
      <c r="Z93" s="38">
        <f t="shared" si="9"/>
        <v>22.339999999999996</v>
      </c>
      <c r="AA93" s="38">
        <f t="shared" si="9"/>
        <v>21.36</v>
      </c>
      <c r="AB93" s="39">
        <f t="shared" si="9"/>
        <v>23.15</v>
      </c>
    </row>
    <row r="94" spans="2:28" x14ac:dyDescent="0.25">
      <c r="B94" s="51" t="str">
        <f t="shared" si="4"/>
        <v>21.12.2020</v>
      </c>
      <c r="C94" s="52">
        <f t="shared" si="5"/>
        <v>209.94000000000003</v>
      </c>
      <c r="D94" s="47">
        <f t="shared" si="6"/>
        <v>-128.41999999999999</v>
      </c>
      <c r="E94" s="37">
        <f t="shared" si="9"/>
        <v>11.32</v>
      </c>
      <c r="F94" s="38">
        <f t="shared" si="9"/>
        <v>11.649999999999999</v>
      </c>
      <c r="G94" s="38">
        <f t="shared" si="9"/>
        <v>9.1700000000000017</v>
      </c>
      <c r="H94" s="38">
        <f t="shared" si="9"/>
        <v>0</v>
      </c>
      <c r="I94" s="38">
        <f t="shared" si="9"/>
        <v>0</v>
      </c>
      <c r="J94" s="38">
        <f t="shared" si="9"/>
        <v>0</v>
      </c>
      <c r="K94" s="38">
        <f t="shared" si="9"/>
        <v>0</v>
      </c>
      <c r="L94" s="38">
        <f t="shared" si="9"/>
        <v>0</v>
      </c>
      <c r="M94" s="38">
        <f t="shared" si="9"/>
        <v>0</v>
      </c>
      <c r="N94" s="38">
        <f t="shared" si="9"/>
        <v>9.68</v>
      </c>
      <c r="O94" s="38">
        <f t="shared" si="9"/>
        <v>22.93</v>
      </c>
      <c r="P94" s="38">
        <f t="shared" si="9"/>
        <v>-17.63</v>
      </c>
      <c r="Q94" s="38">
        <f t="shared" si="9"/>
        <v>-22.189999999999998</v>
      </c>
      <c r="R94" s="38">
        <f t="shared" si="9"/>
        <v>-17.509999999999998</v>
      </c>
      <c r="S94" s="38">
        <f t="shared" si="9"/>
        <v>22</v>
      </c>
      <c r="T94" s="38">
        <f t="shared" si="9"/>
        <v>22</v>
      </c>
      <c r="U94" s="38">
        <f t="shared" si="9"/>
        <v>22.03</v>
      </c>
      <c r="V94" s="38">
        <f t="shared" si="9"/>
        <v>22.010000000000005</v>
      </c>
      <c r="W94" s="38">
        <f t="shared" si="9"/>
        <v>-21.759999999999998</v>
      </c>
      <c r="X94" s="38">
        <f t="shared" si="9"/>
        <v>-24.71</v>
      </c>
      <c r="Y94" s="38">
        <f t="shared" si="9"/>
        <v>-24.619999999999997</v>
      </c>
      <c r="Z94" s="38">
        <f t="shared" si="9"/>
        <v>16.660000000000004</v>
      </c>
      <c r="AA94" s="38">
        <f t="shared" si="9"/>
        <v>20.240000000000002</v>
      </c>
      <c r="AB94" s="39">
        <f t="shared" si="9"/>
        <v>20.25</v>
      </c>
    </row>
    <row r="95" spans="2:28" x14ac:dyDescent="0.25">
      <c r="B95" s="51" t="str">
        <f t="shared" si="4"/>
        <v>22.12.2020</v>
      </c>
      <c r="C95" s="52">
        <f t="shared" si="5"/>
        <v>186.09000000000003</v>
      </c>
      <c r="D95" s="47">
        <f t="shared" si="6"/>
        <v>-44.970000000000006</v>
      </c>
      <c r="E95" s="37">
        <f t="shared" si="9"/>
        <v>10.61</v>
      </c>
      <c r="F95" s="38">
        <f t="shared" si="9"/>
        <v>10.700000000000003</v>
      </c>
      <c r="G95" s="38">
        <f t="shared" si="9"/>
        <v>9.5200000000000031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0</v>
      </c>
      <c r="M95" s="38">
        <f t="shared" si="9"/>
        <v>0</v>
      </c>
      <c r="N95" s="38">
        <f t="shared" si="9"/>
        <v>-11.55</v>
      </c>
      <c r="O95" s="38">
        <f t="shared" si="9"/>
        <v>-11.15</v>
      </c>
      <c r="P95" s="38">
        <f t="shared" si="9"/>
        <v>-11.13</v>
      </c>
      <c r="Q95" s="38">
        <f t="shared" si="9"/>
        <v>-11.14</v>
      </c>
      <c r="R95" s="38">
        <f t="shared" si="9"/>
        <v>0.55000000000000071</v>
      </c>
      <c r="S95" s="38">
        <f t="shared" si="9"/>
        <v>19.399999999999999</v>
      </c>
      <c r="T95" s="38">
        <f t="shared" si="9"/>
        <v>21.47</v>
      </c>
      <c r="U95" s="38">
        <f t="shared" si="9"/>
        <v>8.14</v>
      </c>
      <c r="V95" s="38">
        <f t="shared" si="9"/>
        <v>22.07</v>
      </c>
      <c r="W95" s="38">
        <f t="shared" si="9"/>
        <v>8.3500000000000014</v>
      </c>
      <c r="X95" s="38">
        <f t="shared" si="9"/>
        <v>21.549999999999997</v>
      </c>
      <c r="Y95" s="38">
        <f t="shared" si="9"/>
        <v>7.9700000000000024</v>
      </c>
      <c r="Z95" s="38">
        <f t="shared" si="9"/>
        <v>8.9699999999999989</v>
      </c>
      <c r="AA95" s="38">
        <f t="shared" si="9"/>
        <v>15.420000000000002</v>
      </c>
      <c r="AB95" s="39">
        <f t="shared" si="9"/>
        <v>21.369999999999997</v>
      </c>
    </row>
    <row r="96" spans="2:28" x14ac:dyDescent="0.25">
      <c r="B96" s="51" t="str">
        <f t="shared" si="4"/>
        <v>23.12.2020</v>
      </c>
      <c r="C96" s="52">
        <f t="shared" si="5"/>
        <v>264.99999999999994</v>
      </c>
      <c r="D96" s="47">
        <f t="shared" si="6"/>
        <v>-16.439999999999998</v>
      </c>
      <c r="E96" s="37">
        <f t="shared" si="9"/>
        <v>10.54</v>
      </c>
      <c r="F96" s="38">
        <f t="shared" si="9"/>
        <v>8.8800000000000026</v>
      </c>
      <c r="G96" s="38">
        <f t="shared" si="9"/>
        <v>0</v>
      </c>
      <c r="H96" s="38">
        <f t="shared" si="9"/>
        <v>0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0</v>
      </c>
      <c r="N96" s="38">
        <f t="shared" si="9"/>
        <v>7.9799999999999969</v>
      </c>
      <c r="O96" s="38">
        <f t="shared" si="9"/>
        <v>9.9200000000000017</v>
      </c>
      <c r="P96" s="38">
        <f t="shared" si="9"/>
        <v>10.399999999999999</v>
      </c>
      <c r="Q96" s="38">
        <f t="shared" si="9"/>
        <v>10.259999999999998</v>
      </c>
      <c r="R96" s="38">
        <f t="shared" si="9"/>
        <v>9.4399999999999977</v>
      </c>
      <c r="S96" s="38">
        <f t="shared" si="9"/>
        <v>-16.439999999999998</v>
      </c>
      <c r="T96" s="38">
        <f t="shared" ref="T96:AB96" si="10">T26+T61</f>
        <v>22.240000000000002</v>
      </c>
      <c r="U96" s="38">
        <f t="shared" si="10"/>
        <v>21.75</v>
      </c>
      <c r="V96" s="38">
        <f t="shared" si="10"/>
        <v>21.849999999999994</v>
      </c>
      <c r="W96" s="38">
        <f t="shared" si="10"/>
        <v>21.970000000000006</v>
      </c>
      <c r="X96" s="38">
        <f t="shared" si="10"/>
        <v>21.949999999999996</v>
      </c>
      <c r="Y96" s="38">
        <f t="shared" si="10"/>
        <v>21.93</v>
      </c>
      <c r="Z96" s="38">
        <f t="shared" si="10"/>
        <v>21.909999999999997</v>
      </c>
      <c r="AA96" s="38">
        <f t="shared" si="10"/>
        <v>21.950000000000003</v>
      </c>
      <c r="AB96" s="39">
        <f t="shared" si="10"/>
        <v>22.029999999999994</v>
      </c>
    </row>
    <row r="97" spans="2:28" x14ac:dyDescent="0.25">
      <c r="B97" s="51" t="str">
        <f t="shared" si="4"/>
        <v>24.12.2020</v>
      </c>
      <c r="C97" s="52">
        <f t="shared" si="5"/>
        <v>286.10000000000002</v>
      </c>
      <c r="D97" s="47">
        <f t="shared" si="6"/>
        <v>0</v>
      </c>
      <c r="E97" s="37">
        <f t="shared" ref="E97:AB104" si="11">E27+E62</f>
        <v>12.030000000000001</v>
      </c>
      <c r="F97" s="38">
        <f t="shared" si="11"/>
        <v>10.799999999999997</v>
      </c>
      <c r="G97" s="38">
        <f t="shared" si="11"/>
        <v>0</v>
      </c>
      <c r="H97" s="38">
        <f t="shared" si="11"/>
        <v>0</v>
      </c>
      <c r="I97" s="38">
        <f t="shared" si="11"/>
        <v>0</v>
      </c>
      <c r="J97" s="38">
        <f t="shared" si="11"/>
        <v>0</v>
      </c>
      <c r="K97" s="38">
        <f t="shared" si="11"/>
        <v>0</v>
      </c>
      <c r="L97" s="38">
        <f t="shared" si="11"/>
        <v>0</v>
      </c>
      <c r="M97" s="38">
        <f t="shared" si="11"/>
        <v>0</v>
      </c>
      <c r="N97" s="38">
        <f t="shared" si="11"/>
        <v>4.68</v>
      </c>
      <c r="O97" s="38">
        <f t="shared" si="11"/>
        <v>10.829999999999998</v>
      </c>
      <c r="P97" s="38">
        <f t="shared" si="11"/>
        <v>10.700000000000003</v>
      </c>
      <c r="Q97" s="38">
        <f t="shared" si="11"/>
        <v>10.799999999999997</v>
      </c>
      <c r="R97" s="38">
        <f t="shared" si="11"/>
        <v>10.39</v>
      </c>
      <c r="S97" s="38">
        <f t="shared" si="11"/>
        <v>18.049999999999997</v>
      </c>
      <c r="T97" s="38">
        <f t="shared" si="11"/>
        <v>22.78</v>
      </c>
      <c r="U97" s="38">
        <f t="shared" si="11"/>
        <v>22.799999999999997</v>
      </c>
      <c r="V97" s="38">
        <f t="shared" si="11"/>
        <v>22.990000000000002</v>
      </c>
      <c r="W97" s="38">
        <f t="shared" si="11"/>
        <v>22.740000000000002</v>
      </c>
      <c r="X97" s="38">
        <f t="shared" si="11"/>
        <v>22.490000000000002</v>
      </c>
      <c r="Y97" s="38">
        <f t="shared" si="11"/>
        <v>22.520000000000003</v>
      </c>
      <c r="Z97" s="38">
        <f t="shared" si="11"/>
        <v>21.71</v>
      </c>
      <c r="AA97" s="38">
        <f t="shared" si="11"/>
        <v>19.659999999999997</v>
      </c>
      <c r="AB97" s="39">
        <f t="shared" si="11"/>
        <v>20.129999999999995</v>
      </c>
    </row>
    <row r="98" spans="2:28" x14ac:dyDescent="0.25">
      <c r="B98" s="51" t="str">
        <f t="shared" si="4"/>
        <v>25.12.2020</v>
      </c>
      <c r="C98" s="52">
        <f t="shared" si="5"/>
        <v>63.65</v>
      </c>
      <c r="D98" s="47">
        <f t="shared" si="6"/>
        <v>-167.63000000000002</v>
      </c>
      <c r="E98" s="37">
        <f t="shared" si="11"/>
        <v>12.380000000000003</v>
      </c>
      <c r="F98" s="38">
        <f t="shared" si="11"/>
        <v>10.89</v>
      </c>
      <c r="G98" s="38">
        <f t="shared" si="11"/>
        <v>0</v>
      </c>
      <c r="H98" s="38">
        <f t="shared" si="11"/>
        <v>0</v>
      </c>
      <c r="I98" s="38">
        <f t="shared" si="11"/>
        <v>0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0</v>
      </c>
      <c r="N98" s="38">
        <f t="shared" si="11"/>
        <v>2.59</v>
      </c>
      <c r="O98" s="38">
        <f t="shared" si="11"/>
        <v>10.969999999999999</v>
      </c>
      <c r="P98" s="38">
        <f t="shared" si="11"/>
        <v>11.060000000000002</v>
      </c>
      <c r="Q98" s="38">
        <f t="shared" si="11"/>
        <v>11.11</v>
      </c>
      <c r="R98" s="38">
        <f t="shared" si="11"/>
        <v>-3.25</v>
      </c>
      <c r="S98" s="38">
        <f t="shared" si="11"/>
        <v>4.6499999999999986</v>
      </c>
      <c r="T98" s="38">
        <f t="shared" si="11"/>
        <v>-7.48</v>
      </c>
      <c r="U98" s="38">
        <f t="shared" si="11"/>
        <v>-19.14</v>
      </c>
      <c r="V98" s="38">
        <f t="shared" si="11"/>
        <v>-20.22</v>
      </c>
      <c r="W98" s="38">
        <f t="shared" si="11"/>
        <v>-10.54</v>
      </c>
      <c r="X98" s="38">
        <f t="shared" si="11"/>
        <v>-22.08</v>
      </c>
      <c r="Y98" s="38">
        <f t="shared" si="11"/>
        <v>-23.48</v>
      </c>
      <c r="Z98" s="38">
        <f t="shared" si="11"/>
        <v>-23.37</v>
      </c>
      <c r="AA98" s="38">
        <f t="shared" si="11"/>
        <v>-23.36</v>
      </c>
      <c r="AB98" s="39">
        <f t="shared" si="11"/>
        <v>-14.71</v>
      </c>
    </row>
    <row r="99" spans="2:28" x14ac:dyDescent="0.25">
      <c r="B99" s="51" t="str">
        <f t="shared" si="4"/>
        <v>26.12.2020</v>
      </c>
      <c r="C99" s="52">
        <f t="shared" si="5"/>
        <v>3.2100000000000009</v>
      </c>
      <c r="D99" s="47">
        <f t="shared" si="6"/>
        <v>-202.92000000000004</v>
      </c>
      <c r="E99" s="37">
        <f t="shared" si="11"/>
        <v>2.8599999999999994</v>
      </c>
      <c r="F99" s="38">
        <f t="shared" si="11"/>
        <v>0.35000000000000142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0</v>
      </c>
      <c r="L99" s="38">
        <f t="shared" si="11"/>
        <v>0</v>
      </c>
      <c r="M99" s="38">
        <f t="shared" si="11"/>
        <v>0</v>
      </c>
      <c r="N99" s="38">
        <f t="shared" si="11"/>
        <v>-11.74</v>
      </c>
      <c r="O99" s="38">
        <f t="shared" si="11"/>
        <v>-11.76</v>
      </c>
      <c r="P99" s="38">
        <f t="shared" si="11"/>
        <v>-5.1900000000000013</v>
      </c>
      <c r="Q99" s="38">
        <f t="shared" si="11"/>
        <v>-6.93</v>
      </c>
      <c r="R99" s="38">
        <f t="shared" si="11"/>
        <v>-8.64</v>
      </c>
      <c r="S99" s="38">
        <f t="shared" si="11"/>
        <v>-7.32</v>
      </c>
      <c r="T99" s="38">
        <f t="shared" si="11"/>
        <v>-11.849999999999998</v>
      </c>
      <c r="U99" s="38">
        <f t="shared" si="11"/>
        <v>-18.239999999999998</v>
      </c>
      <c r="V99" s="38">
        <f t="shared" si="11"/>
        <v>-19.41</v>
      </c>
      <c r="W99" s="38">
        <f t="shared" si="11"/>
        <v>-22.57</v>
      </c>
      <c r="X99" s="38">
        <f t="shared" si="11"/>
        <v>-21.39</v>
      </c>
      <c r="Y99" s="38">
        <f t="shared" si="11"/>
        <v>-15.93</v>
      </c>
      <c r="Z99" s="38">
        <f t="shared" si="11"/>
        <v>-15.46</v>
      </c>
      <c r="AA99" s="38">
        <f t="shared" si="11"/>
        <v>-8.0299999999999976</v>
      </c>
      <c r="AB99" s="39">
        <f t="shared" si="11"/>
        <v>-18.46</v>
      </c>
    </row>
    <row r="100" spans="2:28" x14ac:dyDescent="0.25">
      <c r="B100" s="51" t="str">
        <f t="shared" si="4"/>
        <v>27.12.2020</v>
      </c>
      <c r="C100" s="52">
        <f t="shared" si="5"/>
        <v>305.2</v>
      </c>
      <c r="D100" s="47">
        <f t="shared" si="6"/>
        <v>0</v>
      </c>
      <c r="E100" s="37">
        <f t="shared" si="11"/>
        <v>11.939999999999998</v>
      </c>
      <c r="F100" s="38">
        <f t="shared" si="11"/>
        <v>1.1700000000000017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0</v>
      </c>
      <c r="K100" s="38">
        <f t="shared" si="11"/>
        <v>0</v>
      </c>
      <c r="L100" s="38">
        <f t="shared" si="11"/>
        <v>0</v>
      </c>
      <c r="M100" s="38">
        <f t="shared" si="11"/>
        <v>0</v>
      </c>
      <c r="N100" s="38">
        <f t="shared" si="11"/>
        <v>1.8200000000000003</v>
      </c>
      <c r="O100" s="38">
        <f t="shared" si="11"/>
        <v>21.36</v>
      </c>
      <c r="P100" s="38">
        <f t="shared" si="11"/>
        <v>23.839999999999996</v>
      </c>
      <c r="Q100" s="38">
        <f t="shared" si="11"/>
        <v>23.909999999999997</v>
      </c>
      <c r="R100" s="38">
        <f t="shared" si="11"/>
        <v>24.019999999999996</v>
      </c>
      <c r="S100" s="38">
        <f t="shared" si="11"/>
        <v>24.07</v>
      </c>
      <c r="T100" s="38">
        <f t="shared" si="11"/>
        <v>24</v>
      </c>
      <c r="U100" s="38">
        <f t="shared" si="11"/>
        <v>13.510000000000005</v>
      </c>
      <c r="V100" s="38">
        <f t="shared" si="11"/>
        <v>22.540000000000006</v>
      </c>
      <c r="W100" s="38">
        <f t="shared" si="11"/>
        <v>17.619999999999997</v>
      </c>
      <c r="X100" s="38">
        <f t="shared" si="11"/>
        <v>21.939999999999998</v>
      </c>
      <c r="Y100" s="38">
        <f t="shared" si="11"/>
        <v>24.14</v>
      </c>
      <c r="Z100" s="38">
        <f t="shared" si="11"/>
        <v>23.880000000000003</v>
      </c>
      <c r="AA100" s="38">
        <f t="shared" si="11"/>
        <v>10.79</v>
      </c>
      <c r="AB100" s="39">
        <f t="shared" si="11"/>
        <v>14.649999999999999</v>
      </c>
    </row>
    <row r="101" spans="2:28" x14ac:dyDescent="0.25">
      <c r="B101" s="51" t="str">
        <f t="shared" si="4"/>
        <v>28.12.2020</v>
      </c>
      <c r="C101" s="52">
        <f t="shared" si="5"/>
        <v>18.52</v>
      </c>
      <c r="D101" s="47">
        <f t="shared" si="6"/>
        <v>-168.07000000000002</v>
      </c>
      <c r="E101" s="37">
        <f t="shared" si="11"/>
        <v>10.200000000000003</v>
      </c>
      <c r="F101" s="38">
        <f t="shared" si="11"/>
        <v>-5.4600000000000009</v>
      </c>
      <c r="G101" s="38">
        <f t="shared" si="11"/>
        <v>-9.2600000000000016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0</v>
      </c>
      <c r="L101" s="38">
        <f t="shared" si="11"/>
        <v>0</v>
      </c>
      <c r="M101" s="38">
        <f t="shared" si="11"/>
        <v>0</v>
      </c>
      <c r="N101" s="38">
        <f t="shared" si="11"/>
        <v>0</v>
      </c>
      <c r="O101" s="38">
        <f t="shared" si="11"/>
        <v>0</v>
      </c>
      <c r="P101" s="38">
        <f t="shared" si="11"/>
        <v>3.2699999999999996</v>
      </c>
      <c r="Q101" s="38">
        <f t="shared" si="11"/>
        <v>-7.27</v>
      </c>
      <c r="R101" s="38">
        <f t="shared" si="11"/>
        <v>-11.72</v>
      </c>
      <c r="S101" s="38">
        <f t="shared" si="11"/>
        <v>-22.490000000000002</v>
      </c>
      <c r="T101" s="38">
        <f t="shared" si="11"/>
        <v>-22.43</v>
      </c>
      <c r="U101" s="38">
        <f t="shared" si="11"/>
        <v>-17.240000000000002</v>
      </c>
      <c r="V101" s="38">
        <f t="shared" si="11"/>
        <v>5.0499999999999972</v>
      </c>
      <c r="W101" s="38">
        <f t="shared" si="11"/>
        <v>-16.78</v>
      </c>
      <c r="X101" s="38">
        <f t="shared" si="11"/>
        <v>-7.3400000000000034</v>
      </c>
      <c r="Y101" s="38">
        <f t="shared" si="11"/>
        <v>-15.940000000000001</v>
      </c>
      <c r="Z101" s="38">
        <f t="shared" si="11"/>
        <v>-16.489999999999998</v>
      </c>
      <c r="AA101" s="38">
        <f t="shared" si="11"/>
        <v>-13.559999999999999</v>
      </c>
      <c r="AB101" s="39">
        <f t="shared" si="11"/>
        <v>-2.09</v>
      </c>
    </row>
    <row r="102" spans="2:28" x14ac:dyDescent="0.25">
      <c r="B102" s="51" t="str">
        <f>B67</f>
        <v>29.12.2020</v>
      </c>
      <c r="C102" s="52">
        <f t="shared" si="5"/>
        <v>41.11</v>
      </c>
      <c r="D102" s="47">
        <f t="shared" si="6"/>
        <v>-148.65999999999997</v>
      </c>
      <c r="E102" s="37">
        <f t="shared" si="11"/>
        <v>10.630000000000003</v>
      </c>
      <c r="F102" s="38">
        <f t="shared" si="11"/>
        <v>10.530000000000001</v>
      </c>
      <c r="G102" s="38">
        <f t="shared" si="11"/>
        <v>11.759999999999998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-10.49</v>
      </c>
      <c r="L102" s="38">
        <f t="shared" si="11"/>
        <v>-11.53</v>
      </c>
      <c r="M102" s="38">
        <f t="shared" si="11"/>
        <v>0</v>
      </c>
      <c r="N102" s="38">
        <f t="shared" si="11"/>
        <v>0</v>
      </c>
      <c r="O102" s="38">
        <f t="shared" si="11"/>
        <v>0</v>
      </c>
      <c r="P102" s="38">
        <f t="shared" si="11"/>
        <v>0</v>
      </c>
      <c r="Q102" s="38">
        <f t="shared" si="11"/>
        <v>0</v>
      </c>
      <c r="R102" s="38">
        <f t="shared" si="11"/>
        <v>-10.41</v>
      </c>
      <c r="S102" s="38">
        <f t="shared" si="11"/>
        <v>-22.65</v>
      </c>
      <c r="T102" s="38">
        <f t="shared" si="11"/>
        <v>1.4699999999999989</v>
      </c>
      <c r="U102" s="38">
        <f t="shared" si="11"/>
        <v>6.7199999999999989</v>
      </c>
      <c r="V102" s="38">
        <f t="shared" si="11"/>
        <v>-6.3000000000000007</v>
      </c>
      <c r="W102" s="38">
        <f t="shared" si="11"/>
        <v>-18.98</v>
      </c>
      <c r="X102" s="38">
        <f t="shared" si="11"/>
        <v>-14.21</v>
      </c>
      <c r="Y102" s="38">
        <f t="shared" si="11"/>
        <v>-22.57</v>
      </c>
      <c r="Z102" s="38">
        <f t="shared" si="11"/>
        <v>-19.759999999999998</v>
      </c>
      <c r="AA102" s="38">
        <f t="shared" si="11"/>
        <v>-11.450000000000003</v>
      </c>
      <c r="AB102" s="39">
        <f t="shared" si="11"/>
        <v>-0.30999999999999872</v>
      </c>
    </row>
    <row r="103" spans="2:28" x14ac:dyDescent="0.25">
      <c r="B103" s="51" t="str">
        <f t="shared" si="4"/>
        <v>30.12.2020</v>
      </c>
      <c r="C103" s="52">
        <f t="shared" si="5"/>
        <v>64.09</v>
      </c>
      <c r="D103" s="47">
        <f t="shared" si="6"/>
        <v>-153.48000000000002</v>
      </c>
      <c r="E103" s="37">
        <f t="shared" si="11"/>
        <v>10.759999999999998</v>
      </c>
      <c r="F103" s="38">
        <f t="shared" si="11"/>
        <v>11.39</v>
      </c>
      <c r="G103" s="38">
        <f t="shared" si="11"/>
        <v>6.7700000000000031</v>
      </c>
      <c r="H103" s="38">
        <f t="shared" si="11"/>
        <v>0</v>
      </c>
      <c r="I103" s="38">
        <f t="shared" si="11"/>
        <v>0</v>
      </c>
      <c r="J103" s="38">
        <f t="shared" si="11"/>
        <v>0</v>
      </c>
      <c r="K103" s="38">
        <f t="shared" si="11"/>
        <v>-7.870000000000001</v>
      </c>
      <c r="L103" s="38">
        <f t="shared" si="11"/>
        <v>-11.42</v>
      </c>
      <c r="M103" s="38">
        <f t="shared" si="11"/>
        <v>0</v>
      </c>
      <c r="N103" s="38">
        <f t="shared" si="11"/>
        <v>0</v>
      </c>
      <c r="O103" s="38">
        <f t="shared" si="11"/>
        <v>0</v>
      </c>
      <c r="P103" s="38">
        <f t="shared" si="11"/>
        <v>0</v>
      </c>
      <c r="Q103" s="38">
        <f t="shared" si="11"/>
        <v>0</v>
      </c>
      <c r="R103" s="38">
        <f t="shared" si="11"/>
        <v>0</v>
      </c>
      <c r="S103" s="38">
        <f t="shared" si="11"/>
        <v>-17.63</v>
      </c>
      <c r="T103" s="38">
        <f t="shared" si="11"/>
        <v>5.9999999999998721E-2</v>
      </c>
      <c r="U103" s="38">
        <f t="shared" si="11"/>
        <v>-24.409999999999997</v>
      </c>
      <c r="V103" s="38">
        <f t="shared" si="11"/>
        <v>-23.5</v>
      </c>
      <c r="W103" s="38">
        <f t="shared" si="11"/>
        <v>-20.759999999999998</v>
      </c>
      <c r="X103" s="38">
        <f t="shared" si="11"/>
        <v>-15.139999999999997</v>
      </c>
      <c r="Y103" s="38">
        <f t="shared" si="11"/>
        <v>-17.639999999999997</v>
      </c>
      <c r="Z103" s="38">
        <f t="shared" si="11"/>
        <v>-15.110000000000003</v>
      </c>
      <c r="AA103" s="38">
        <f t="shared" si="11"/>
        <v>12.870000000000005</v>
      </c>
      <c r="AB103" s="39">
        <f t="shared" si="11"/>
        <v>22.240000000000002</v>
      </c>
    </row>
    <row r="104" spans="2:28" x14ac:dyDescent="0.25">
      <c r="B104" s="53" t="str">
        <f t="shared" si="4"/>
        <v>31.12.2020</v>
      </c>
      <c r="C104" s="54">
        <f t="shared" si="5"/>
        <v>119.50999999999999</v>
      </c>
      <c r="D104" s="55">
        <f t="shared" si="6"/>
        <v>-73.87</v>
      </c>
      <c r="E104" s="56">
        <f t="shared" si="11"/>
        <v>11.18</v>
      </c>
      <c r="F104" s="57">
        <f t="shared" si="11"/>
        <v>-1.5700000000000003</v>
      </c>
      <c r="G104" s="57">
        <f t="shared" si="11"/>
        <v>-10.49</v>
      </c>
      <c r="H104" s="57">
        <f t="shared" si="11"/>
        <v>0</v>
      </c>
      <c r="I104" s="57">
        <f t="shared" si="11"/>
        <v>0</v>
      </c>
      <c r="J104" s="57">
        <f t="shared" si="11"/>
        <v>0</v>
      </c>
      <c r="K104" s="57">
        <f t="shared" si="11"/>
        <v>-10.97</v>
      </c>
      <c r="L104" s="57">
        <f t="shared" si="11"/>
        <v>-11.35</v>
      </c>
      <c r="M104" s="57">
        <f t="shared" si="11"/>
        <v>0</v>
      </c>
      <c r="N104" s="57">
        <f t="shared" si="11"/>
        <v>0</v>
      </c>
      <c r="O104" s="57">
        <f t="shared" si="11"/>
        <v>0</v>
      </c>
      <c r="P104" s="57">
        <f t="shared" si="11"/>
        <v>0</v>
      </c>
      <c r="Q104" s="57">
        <f t="shared" si="11"/>
        <v>0</v>
      </c>
      <c r="R104" s="57">
        <f t="shared" si="11"/>
        <v>0</v>
      </c>
      <c r="S104" s="57">
        <f t="shared" si="11"/>
        <v>10.499999999999996</v>
      </c>
      <c r="T104" s="57">
        <f t="shared" si="11"/>
        <v>21.78</v>
      </c>
      <c r="U104" s="57">
        <f t="shared" si="11"/>
        <v>13.189999999999998</v>
      </c>
      <c r="V104" s="57">
        <f t="shared" si="11"/>
        <v>17.420000000000002</v>
      </c>
      <c r="W104" s="57">
        <f t="shared" si="11"/>
        <v>18.190000000000005</v>
      </c>
      <c r="X104" s="57">
        <f t="shared" si="11"/>
        <v>22.28</v>
      </c>
      <c r="Y104" s="57">
        <f t="shared" si="11"/>
        <v>4.9699999999999989</v>
      </c>
      <c r="Z104" s="57">
        <f t="shared" si="11"/>
        <v>-16.91</v>
      </c>
      <c r="AA104" s="57">
        <f t="shared" si="11"/>
        <v>-21.47</v>
      </c>
      <c r="AB104" s="58">
        <f t="shared" si="11"/>
        <v>-1.1099999999999994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abSelected="1" topLeftCell="A45" zoomScale="85" zoomScaleNormal="85" workbookViewId="0">
      <selection activeCell="O71" sqref="O71"/>
    </sheetView>
  </sheetViews>
  <sheetFormatPr defaultRowHeight="15" x14ac:dyDescent="0.25"/>
  <cols>
    <col min="1" max="1" width="9.140625" style="1"/>
    <col min="2" max="2" width="18.42578125" style="2" bestFit="1" customWidth="1"/>
    <col min="3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99" t="s">
        <v>37</v>
      </c>
      <c r="C2" s="110" t="s">
        <v>38</v>
      </c>
      <c r="D2" s="111"/>
      <c r="E2" s="92" t="s">
        <v>77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4"/>
    </row>
    <row r="3" spans="2:28" ht="15.75" customHeight="1" x14ac:dyDescent="0.25">
      <c r="B3" s="109"/>
      <c r="C3" s="112"/>
      <c r="D3" s="113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tr">
        <f>'Angazirana aFRR energija'!B4</f>
        <v>01.12.2020</v>
      </c>
      <c r="C4" s="82">
        <f>SUM(E4:AB4)</f>
        <v>758</v>
      </c>
      <c r="D4" s="106"/>
      <c r="E4" s="37">
        <v>30</v>
      </c>
      <c r="F4" s="38">
        <v>30</v>
      </c>
      <c r="G4" s="38">
        <v>37</v>
      </c>
      <c r="H4" s="38">
        <v>37</v>
      </c>
      <c r="I4" s="38">
        <v>37</v>
      </c>
      <c r="J4" s="38">
        <v>37</v>
      </c>
      <c r="K4" s="38">
        <v>30</v>
      </c>
      <c r="L4" s="38">
        <v>30</v>
      </c>
      <c r="M4" s="38">
        <v>30</v>
      </c>
      <c r="N4" s="38">
        <v>30</v>
      </c>
      <c r="O4" s="38">
        <v>34</v>
      </c>
      <c r="P4" s="38">
        <v>30</v>
      </c>
      <c r="Q4" s="38">
        <v>30</v>
      </c>
      <c r="R4" s="38">
        <v>36</v>
      </c>
      <c r="S4" s="38">
        <v>30</v>
      </c>
      <c r="T4" s="38">
        <v>30</v>
      </c>
      <c r="U4" s="38">
        <v>30</v>
      </c>
      <c r="V4" s="38">
        <v>30</v>
      </c>
      <c r="W4" s="38">
        <v>30</v>
      </c>
      <c r="X4" s="38">
        <v>30</v>
      </c>
      <c r="Y4" s="38">
        <v>30</v>
      </c>
      <c r="Z4" s="38">
        <v>30</v>
      </c>
      <c r="AA4" s="38">
        <v>30</v>
      </c>
      <c r="AB4" s="39">
        <v>30</v>
      </c>
    </row>
    <row r="5" spans="2:28" x14ac:dyDescent="0.25">
      <c r="B5" s="40" t="str">
        <f>'Angazirana aFRR energija'!B5</f>
        <v>02.12.2020</v>
      </c>
      <c r="C5" s="114">
        <f>SUM(E5:AB5)</f>
        <v>745</v>
      </c>
      <c r="D5" s="115"/>
      <c r="E5" s="37">
        <v>30</v>
      </c>
      <c r="F5" s="38">
        <v>30</v>
      </c>
      <c r="G5" s="38">
        <v>30</v>
      </c>
      <c r="H5" s="38">
        <v>40</v>
      </c>
      <c r="I5" s="38">
        <v>40</v>
      </c>
      <c r="J5" s="38">
        <v>35</v>
      </c>
      <c r="K5" s="38">
        <v>30</v>
      </c>
      <c r="L5" s="38">
        <v>30</v>
      </c>
      <c r="M5" s="38">
        <v>30</v>
      </c>
      <c r="N5" s="38">
        <v>30</v>
      </c>
      <c r="O5" s="38">
        <v>30</v>
      </c>
      <c r="P5" s="38">
        <v>30</v>
      </c>
      <c r="Q5" s="38">
        <v>30</v>
      </c>
      <c r="R5" s="38">
        <v>30</v>
      </c>
      <c r="S5" s="38">
        <v>30</v>
      </c>
      <c r="T5" s="38">
        <v>30</v>
      </c>
      <c r="U5" s="38">
        <v>30</v>
      </c>
      <c r="V5" s="38">
        <v>30</v>
      </c>
      <c r="W5" s="38">
        <v>30</v>
      </c>
      <c r="X5" s="38">
        <v>30</v>
      </c>
      <c r="Y5" s="38">
        <v>30</v>
      </c>
      <c r="Z5" s="38">
        <v>30</v>
      </c>
      <c r="AA5" s="38">
        <v>30</v>
      </c>
      <c r="AB5" s="39">
        <v>30</v>
      </c>
    </row>
    <row r="6" spans="2:28" x14ac:dyDescent="0.25">
      <c r="B6" s="40" t="str">
        <f>'Angazirana aFRR energija'!B6</f>
        <v>03.12.2020</v>
      </c>
      <c r="C6" s="82">
        <f t="shared" ref="C6:C33" si="0">SUM(E6:AB6)</f>
        <v>240</v>
      </c>
      <c r="D6" s="107"/>
      <c r="E6" s="37">
        <v>30</v>
      </c>
      <c r="F6" s="38">
        <v>12</v>
      </c>
      <c r="G6" s="38">
        <v>0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0</v>
      </c>
      <c r="N6" s="38">
        <v>0</v>
      </c>
      <c r="O6" s="38">
        <v>0</v>
      </c>
      <c r="P6" s="38">
        <v>0</v>
      </c>
      <c r="Q6" s="38">
        <v>20</v>
      </c>
      <c r="R6" s="38">
        <v>30</v>
      </c>
      <c r="S6" s="38">
        <v>30</v>
      </c>
      <c r="T6" s="38">
        <v>30</v>
      </c>
      <c r="U6" s="38">
        <v>30</v>
      </c>
      <c r="V6" s="38">
        <v>30</v>
      </c>
      <c r="W6" s="38">
        <v>28</v>
      </c>
      <c r="X6" s="38">
        <v>0</v>
      </c>
      <c r="Y6" s="38">
        <v>0</v>
      </c>
      <c r="Z6" s="38">
        <v>0</v>
      </c>
      <c r="AA6" s="38">
        <v>0</v>
      </c>
      <c r="AB6" s="39">
        <v>0</v>
      </c>
    </row>
    <row r="7" spans="2:28" x14ac:dyDescent="0.25">
      <c r="B7" s="40" t="str">
        <f>'Angazirana aFRR energija'!B7</f>
        <v>04.12.2020</v>
      </c>
      <c r="C7" s="82">
        <f t="shared" si="0"/>
        <v>256</v>
      </c>
      <c r="D7" s="107"/>
      <c r="E7" s="37">
        <v>22</v>
      </c>
      <c r="F7" s="38">
        <v>0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18</v>
      </c>
      <c r="Q7" s="38">
        <v>30</v>
      </c>
      <c r="R7" s="38">
        <v>30</v>
      </c>
      <c r="S7" s="38">
        <v>30</v>
      </c>
      <c r="T7" s="38">
        <v>30</v>
      </c>
      <c r="U7" s="38">
        <v>30</v>
      </c>
      <c r="V7" s="38">
        <v>30</v>
      </c>
      <c r="W7" s="38">
        <v>30</v>
      </c>
      <c r="X7" s="38">
        <v>6</v>
      </c>
      <c r="Y7" s="38">
        <v>0</v>
      </c>
      <c r="Z7" s="38">
        <v>0</v>
      </c>
      <c r="AA7" s="38">
        <v>0</v>
      </c>
      <c r="AB7" s="39">
        <v>0</v>
      </c>
    </row>
    <row r="8" spans="2:28" x14ac:dyDescent="0.25">
      <c r="B8" s="40" t="str">
        <f>'Angazirana aFRR energija'!B8</f>
        <v>05.12.2020</v>
      </c>
      <c r="C8" s="82">
        <f t="shared" si="0"/>
        <v>0</v>
      </c>
      <c r="D8" s="107"/>
      <c r="E8" s="37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x14ac:dyDescent="0.25">
      <c r="B9" s="40" t="str">
        <f>'Angazirana aFRR energija'!B9</f>
        <v>06.12.2020</v>
      </c>
      <c r="C9" s="82">
        <f t="shared" si="0"/>
        <v>0</v>
      </c>
      <c r="D9" s="107"/>
      <c r="E9" s="37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x14ac:dyDescent="0.25">
      <c r="B10" s="40" t="str">
        <f>'Angazirana aFRR energija'!B10</f>
        <v>07.12.2020</v>
      </c>
      <c r="C10" s="82">
        <f t="shared" si="0"/>
        <v>0</v>
      </c>
      <c r="D10" s="107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tr">
        <f>'Angazirana aFRR energija'!B11</f>
        <v>08.12.2020</v>
      </c>
      <c r="C11" s="82">
        <f t="shared" si="0"/>
        <v>0</v>
      </c>
      <c r="D11" s="107"/>
      <c r="E11" s="37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x14ac:dyDescent="0.25">
      <c r="B12" s="40" t="str">
        <f>'Angazirana aFRR energija'!B12</f>
        <v>09.12.2020</v>
      </c>
      <c r="C12" s="82">
        <f t="shared" si="0"/>
        <v>0</v>
      </c>
      <c r="D12" s="107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9">
        <v>0</v>
      </c>
    </row>
    <row r="13" spans="2:28" ht="16.5" customHeight="1" x14ac:dyDescent="0.25">
      <c r="B13" s="40" t="str">
        <f>'Angazirana aFRR energija'!B13</f>
        <v>10.12.2020</v>
      </c>
      <c r="C13" s="82">
        <f t="shared" si="0"/>
        <v>0</v>
      </c>
      <c r="D13" s="107"/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x14ac:dyDescent="0.25">
      <c r="B14" s="40" t="str">
        <f>'Angazirana aFRR energija'!B14</f>
        <v>11.12.2020</v>
      </c>
      <c r="C14" s="82">
        <f t="shared" si="0"/>
        <v>0</v>
      </c>
      <c r="D14" s="107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0</v>
      </c>
      <c r="Q14" s="38">
        <v>0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x14ac:dyDescent="0.25">
      <c r="B15" s="40" t="str">
        <f>'Angazirana aFRR energija'!B15</f>
        <v>12.12.2020</v>
      </c>
      <c r="C15" s="82">
        <f t="shared" si="0"/>
        <v>0</v>
      </c>
      <c r="D15" s="107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9">
        <v>0</v>
      </c>
    </row>
    <row r="16" spans="2:28" x14ac:dyDescent="0.25">
      <c r="B16" s="40" t="str">
        <f>'Angazirana aFRR energija'!B16</f>
        <v>13.12.2020</v>
      </c>
      <c r="C16" s="82">
        <f t="shared" si="0"/>
        <v>0</v>
      </c>
      <c r="D16" s="107"/>
      <c r="E16" s="37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9">
        <v>0</v>
      </c>
    </row>
    <row r="17" spans="2:28" x14ac:dyDescent="0.25">
      <c r="B17" s="40" t="str">
        <f>'Angazirana aFRR energija'!B17</f>
        <v>14.12.2020</v>
      </c>
      <c r="C17" s="82">
        <f t="shared" si="0"/>
        <v>0</v>
      </c>
      <c r="D17" s="107"/>
      <c r="E17" s="37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9">
        <v>0</v>
      </c>
    </row>
    <row r="18" spans="2:28" x14ac:dyDescent="0.25">
      <c r="B18" s="40" t="str">
        <f>'Angazirana aFRR energija'!B18</f>
        <v>15.12.2020</v>
      </c>
      <c r="C18" s="82">
        <f t="shared" si="0"/>
        <v>0</v>
      </c>
      <c r="D18" s="107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9">
        <v>0</v>
      </c>
    </row>
    <row r="19" spans="2:28" x14ac:dyDescent="0.25">
      <c r="B19" s="40" t="str">
        <f>'Angazirana aFRR energija'!B19</f>
        <v>16.12.2020</v>
      </c>
      <c r="C19" s="82">
        <f t="shared" si="0"/>
        <v>0</v>
      </c>
      <c r="D19" s="107"/>
      <c r="E19" s="37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9">
        <v>0</v>
      </c>
    </row>
    <row r="20" spans="2:28" x14ac:dyDescent="0.25">
      <c r="B20" s="40" t="str">
        <f>'Angazirana aFRR energija'!B20</f>
        <v>17.12.2020</v>
      </c>
      <c r="C20" s="82">
        <f t="shared" si="0"/>
        <v>0</v>
      </c>
      <c r="D20" s="107"/>
      <c r="E20" s="37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9">
        <v>0</v>
      </c>
    </row>
    <row r="21" spans="2:28" x14ac:dyDescent="0.25">
      <c r="B21" s="40" t="str">
        <f>'Angazirana aFRR energija'!B21</f>
        <v>18.12.2020</v>
      </c>
      <c r="C21" s="82">
        <f t="shared" si="0"/>
        <v>0</v>
      </c>
      <c r="D21" s="107"/>
      <c r="E21" s="37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9">
        <v>0</v>
      </c>
    </row>
    <row r="22" spans="2:28" x14ac:dyDescent="0.25">
      <c r="B22" s="40" t="str">
        <f>'Angazirana aFRR energija'!B22</f>
        <v>19.12.2020</v>
      </c>
      <c r="C22" s="82">
        <f t="shared" si="0"/>
        <v>92</v>
      </c>
      <c r="D22" s="107"/>
      <c r="E22" s="37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6</v>
      </c>
      <c r="T22" s="38">
        <v>20</v>
      </c>
      <c r="U22" s="38">
        <v>20</v>
      </c>
      <c r="V22" s="38">
        <v>20</v>
      </c>
      <c r="W22" s="38">
        <v>20</v>
      </c>
      <c r="X22" s="38">
        <v>6</v>
      </c>
      <c r="Y22" s="38">
        <v>0</v>
      </c>
      <c r="Z22" s="38">
        <v>0</v>
      </c>
      <c r="AA22" s="38">
        <v>0</v>
      </c>
      <c r="AB22" s="39">
        <v>0</v>
      </c>
    </row>
    <row r="23" spans="2:28" x14ac:dyDescent="0.25">
      <c r="B23" s="40" t="str">
        <f>'Angazirana aFRR energija'!B23</f>
        <v>20.12.2020</v>
      </c>
      <c r="C23" s="82">
        <f t="shared" si="0"/>
        <v>154</v>
      </c>
      <c r="D23" s="107"/>
      <c r="E23" s="37">
        <v>2</v>
      </c>
      <c r="F23" s="38">
        <v>10</v>
      </c>
      <c r="G23" s="38">
        <v>10</v>
      </c>
      <c r="H23" s="38">
        <v>2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10</v>
      </c>
      <c r="Q23" s="38">
        <v>10</v>
      </c>
      <c r="R23" s="38">
        <v>10</v>
      </c>
      <c r="S23" s="38">
        <v>10</v>
      </c>
      <c r="T23" s="38">
        <v>10</v>
      </c>
      <c r="U23" s="38">
        <v>10</v>
      </c>
      <c r="V23" s="38">
        <v>10</v>
      </c>
      <c r="W23" s="38">
        <v>10</v>
      </c>
      <c r="X23" s="38">
        <v>10</v>
      </c>
      <c r="Y23" s="38">
        <v>10</v>
      </c>
      <c r="Z23" s="38">
        <v>10</v>
      </c>
      <c r="AA23" s="38">
        <v>10</v>
      </c>
      <c r="AB23" s="39">
        <v>10</v>
      </c>
    </row>
    <row r="24" spans="2:28" x14ac:dyDescent="0.25">
      <c r="B24" s="40" t="str">
        <f>'Angazirana aFRR energija'!B24</f>
        <v>21.12.2020</v>
      </c>
      <c r="C24" s="82">
        <f t="shared" si="0"/>
        <v>390</v>
      </c>
      <c r="D24" s="107"/>
      <c r="E24" s="37">
        <v>20</v>
      </c>
      <c r="F24" s="38">
        <v>20</v>
      </c>
      <c r="G24" s="38">
        <v>20</v>
      </c>
      <c r="H24" s="38">
        <v>20</v>
      </c>
      <c r="I24" s="38">
        <v>20</v>
      </c>
      <c r="J24" s="38">
        <v>20</v>
      </c>
      <c r="K24" s="38">
        <v>20</v>
      </c>
      <c r="L24" s="38">
        <v>20</v>
      </c>
      <c r="M24" s="38">
        <v>20</v>
      </c>
      <c r="N24" s="38">
        <v>20</v>
      </c>
      <c r="O24" s="38">
        <v>20</v>
      </c>
      <c r="P24" s="38">
        <v>6</v>
      </c>
      <c r="Q24" s="38">
        <v>0</v>
      </c>
      <c r="R24" s="38">
        <v>0</v>
      </c>
      <c r="S24" s="38">
        <v>18</v>
      </c>
      <c r="T24" s="38">
        <v>20</v>
      </c>
      <c r="U24" s="38">
        <v>20</v>
      </c>
      <c r="V24" s="38">
        <v>20</v>
      </c>
      <c r="W24" s="38">
        <v>20</v>
      </c>
      <c r="X24" s="38">
        <v>20</v>
      </c>
      <c r="Y24" s="38">
        <v>20</v>
      </c>
      <c r="Z24" s="38">
        <v>20</v>
      </c>
      <c r="AA24" s="38">
        <v>6</v>
      </c>
      <c r="AB24" s="39">
        <v>0</v>
      </c>
    </row>
    <row r="25" spans="2:28" x14ac:dyDescent="0.25">
      <c r="B25" s="40" t="str">
        <f>'Angazirana aFRR energija'!B25</f>
        <v>22.12.2020</v>
      </c>
      <c r="C25" s="82">
        <f t="shared" si="0"/>
        <v>22</v>
      </c>
      <c r="D25" s="107"/>
      <c r="E25" s="37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18</v>
      </c>
      <c r="U25" s="38">
        <v>4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9">
        <v>0</v>
      </c>
    </row>
    <row r="26" spans="2:28" x14ac:dyDescent="0.25">
      <c r="B26" s="40" t="str">
        <f>'Angazirana aFRR energija'!B26</f>
        <v>23.12.2020</v>
      </c>
      <c r="C26" s="82">
        <f t="shared" si="0"/>
        <v>352</v>
      </c>
      <c r="D26" s="107"/>
      <c r="E26" s="37">
        <v>4</v>
      </c>
      <c r="F26" s="38">
        <v>20</v>
      </c>
      <c r="G26" s="38">
        <v>20</v>
      </c>
      <c r="H26" s="38">
        <v>8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20</v>
      </c>
      <c r="O26" s="38">
        <v>20</v>
      </c>
      <c r="P26" s="38">
        <v>20</v>
      </c>
      <c r="Q26" s="38">
        <v>20</v>
      </c>
      <c r="R26" s="38">
        <v>20</v>
      </c>
      <c r="S26" s="38">
        <v>20</v>
      </c>
      <c r="T26" s="38">
        <v>20</v>
      </c>
      <c r="U26" s="38">
        <v>20</v>
      </c>
      <c r="V26" s="38">
        <v>20</v>
      </c>
      <c r="W26" s="38">
        <v>20</v>
      </c>
      <c r="X26" s="38">
        <v>20</v>
      </c>
      <c r="Y26" s="38">
        <v>20</v>
      </c>
      <c r="Z26" s="38">
        <v>20</v>
      </c>
      <c r="AA26" s="38">
        <v>20</v>
      </c>
      <c r="AB26" s="39">
        <v>20</v>
      </c>
    </row>
    <row r="27" spans="2:28" x14ac:dyDescent="0.25">
      <c r="B27" s="40" t="str">
        <f>'Angazirana aFRR energija'!B27</f>
        <v>24.12.2020</v>
      </c>
      <c r="C27" s="82">
        <f t="shared" si="0"/>
        <v>450</v>
      </c>
      <c r="D27" s="107"/>
      <c r="E27" s="37">
        <v>20</v>
      </c>
      <c r="F27" s="38">
        <v>20</v>
      </c>
      <c r="G27" s="38">
        <v>20</v>
      </c>
      <c r="H27" s="38">
        <v>20</v>
      </c>
      <c r="I27" s="38">
        <v>20</v>
      </c>
      <c r="J27" s="38">
        <v>20</v>
      </c>
      <c r="K27" s="38">
        <v>20</v>
      </c>
      <c r="L27" s="38">
        <v>20</v>
      </c>
      <c r="M27" s="38">
        <v>20</v>
      </c>
      <c r="N27" s="38">
        <v>20</v>
      </c>
      <c r="O27" s="38">
        <v>20</v>
      </c>
      <c r="P27" s="38">
        <v>20</v>
      </c>
      <c r="Q27" s="38">
        <v>20</v>
      </c>
      <c r="R27" s="38">
        <v>20</v>
      </c>
      <c r="S27" s="38">
        <v>20</v>
      </c>
      <c r="T27" s="38">
        <v>20</v>
      </c>
      <c r="U27" s="38">
        <v>20</v>
      </c>
      <c r="V27" s="38">
        <v>20</v>
      </c>
      <c r="W27" s="38">
        <v>20</v>
      </c>
      <c r="X27" s="38">
        <v>20</v>
      </c>
      <c r="Y27" s="38">
        <v>20</v>
      </c>
      <c r="Z27" s="38">
        <v>0</v>
      </c>
      <c r="AA27" s="38">
        <v>10</v>
      </c>
      <c r="AB27" s="39">
        <v>20</v>
      </c>
    </row>
    <row r="28" spans="2:28" x14ac:dyDescent="0.25">
      <c r="B28" s="40" t="str">
        <f>'Angazirana aFRR energija'!B28</f>
        <v>25.12.2020</v>
      </c>
      <c r="C28" s="82">
        <f t="shared" si="0"/>
        <v>198</v>
      </c>
      <c r="D28" s="107"/>
      <c r="E28" s="37">
        <v>20</v>
      </c>
      <c r="F28" s="38">
        <v>20</v>
      </c>
      <c r="G28" s="38">
        <v>20</v>
      </c>
      <c r="H28" s="38">
        <v>20</v>
      </c>
      <c r="I28" s="38">
        <v>6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16</v>
      </c>
      <c r="Q28" s="38">
        <v>20</v>
      </c>
      <c r="R28" s="38">
        <v>20</v>
      </c>
      <c r="S28" s="38">
        <v>20</v>
      </c>
      <c r="T28" s="38">
        <v>20</v>
      </c>
      <c r="U28" s="38">
        <v>16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0</v>
      </c>
    </row>
    <row r="29" spans="2:28" x14ac:dyDescent="0.25">
      <c r="B29" s="40" t="str">
        <f>'Angazirana aFRR energija'!B29</f>
        <v>26.12.2020</v>
      </c>
      <c r="C29" s="82">
        <f t="shared" si="0"/>
        <v>0</v>
      </c>
      <c r="D29" s="107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9">
        <v>0</v>
      </c>
    </row>
    <row r="30" spans="2:28" x14ac:dyDescent="0.25">
      <c r="B30" s="40" t="str">
        <f>'Angazirana aFRR energija'!B30</f>
        <v>27.12.2020</v>
      </c>
      <c r="C30" s="82">
        <f t="shared" si="0"/>
        <v>276</v>
      </c>
      <c r="D30" s="107"/>
      <c r="E30" s="37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16</v>
      </c>
      <c r="P30" s="38">
        <v>20</v>
      </c>
      <c r="Q30" s="38">
        <v>20</v>
      </c>
      <c r="R30" s="38">
        <v>20</v>
      </c>
      <c r="S30" s="38">
        <v>20</v>
      </c>
      <c r="T30" s="38">
        <v>20</v>
      </c>
      <c r="U30" s="38">
        <v>20</v>
      </c>
      <c r="V30" s="38">
        <v>20</v>
      </c>
      <c r="W30" s="38">
        <v>20</v>
      </c>
      <c r="X30" s="38">
        <v>20</v>
      </c>
      <c r="Y30" s="38">
        <v>20</v>
      </c>
      <c r="Z30" s="38">
        <v>20</v>
      </c>
      <c r="AA30" s="38">
        <v>20</v>
      </c>
      <c r="AB30" s="39">
        <v>20</v>
      </c>
    </row>
    <row r="31" spans="2:28" x14ac:dyDescent="0.25">
      <c r="B31" s="40" t="str">
        <f>'Angazirana aFRR energija'!B31</f>
        <v>28.12.2020</v>
      </c>
      <c r="C31" s="82">
        <f t="shared" si="0"/>
        <v>88</v>
      </c>
      <c r="D31" s="107"/>
      <c r="E31" s="37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8</v>
      </c>
      <c r="L31" s="38">
        <v>20</v>
      </c>
      <c r="M31" s="38">
        <v>0</v>
      </c>
      <c r="N31" s="38">
        <v>0</v>
      </c>
      <c r="O31" s="38">
        <v>20</v>
      </c>
      <c r="P31" s="38">
        <v>20</v>
      </c>
      <c r="Q31" s="38">
        <v>20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9">
        <v>0</v>
      </c>
    </row>
    <row r="32" spans="2:28" x14ac:dyDescent="0.25">
      <c r="B32" s="40" t="str">
        <f>'Angazirana aFRR energija'!B32</f>
        <v>29.12.2020</v>
      </c>
      <c r="C32" s="82">
        <f t="shared" si="0"/>
        <v>0</v>
      </c>
      <c r="D32" s="107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9">
        <v>0</v>
      </c>
    </row>
    <row r="33" spans="2:33" x14ac:dyDescent="0.25">
      <c r="B33" s="40" t="str">
        <f>'Angazirana aFRR energija'!B33</f>
        <v>30.12.2020</v>
      </c>
      <c r="C33" s="82">
        <f t="shared" si="0"/>
        <v>26</v>
      </c>
      <c r="D33" s="107"/>
      <c r="E33" s="37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6</v>
      </c>
      <c r="AB33" s="39">
        <v>20</v>
      </c>
    </row>
    <row r="34" spans="2:33" x14ac:dyDescent="0.25">
      <c r="B34" s="41" t="str">
        <f>'Angazirana aFRR energija'!B34</f>
        <v>31.12.2020</v>
      </c>
      <c r="C34" s="84">
        <f>SUM(E34:AB34)</f>
        <v>122</v>
      </c>
      <c r="D34" s="108"/>
      <c r="E34" s="42">
        <v>20</v>
      </c>
      <c r="F34" s="43">
        <v>20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8</v>
      </c>
      <c r="W34" s="43">
        <v>20</v>
      </c>
      <c r="X34" s="43">
        <v>20</v>
      </c>
      <c r="Y34" s="43">
        <v>20</v>
      </c>
      <c r="Z34" s="43">
        <v>14</v>
      </c>
      <c r="AA34" s="43">
        <v>0</v>
      </c>
      <c r="AB34" s="44">
        <v>0</v>
      </c>
    </row>
    <row r="37" spans="2:33" s="59" customFormat="1" ht="25.5" customHeight="1" x14ac:dyDescent="0.35">
      <c r="B37" s="99" t="s">
        <v>37</v>
      </c>
      <c r="C37" s="101" t="s">
        <v>38</v>
      </c>
      <c r="D37" s="101"/>
      <c r="E37" s="103" t="s">
        <v>78</v>
      </c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5"/>
      <c r="AG37" s="59" t="s">
        <v>35</v>
      </c>
    </row>
    <row r="38" spans="2:33" ht="15.75" customHeight="1" x14ac:dyDescent="0.25">
      <c r="B38" s="100"/>
      <c r="C38" s="102"/>
      <c r="D38" s="102"/>
      <c r="E38" s="34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33" x14ac:dyDescent="0.25">
      <c r="B39" s="40" t="str">
        <f>B4</f>
        <v>01.12.2020</v>
      </c>
      <c r="C39" s="82">
        <f>SUM(E39:AB39)</f>
        <v>0</v>
      </c>
      <c r="D39" s="106"/>
      <c r="E39" s="37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9">
        <v>0</v>
      </c>
    </row>
    <row r="40" spans="2:33" x14ac:dyDescent="0.25">
      <c r="B40" s="40" t="str">
        <f t="shared" ref="B40:B69" si="1">B5</f>
        <v>02.12.2020</v>
      </c>
      <c r="C40" s="82">
        <f t="shared" ref="C40:C68" si="2">SUM(E40:AB40)</f>
        <v>0</v>
      </c>
      <c r="D40" s="83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33" x14ac:dyDescent="0.25">
      <c r="B41" s="40" t="str">
        <f t="shared" si="1"/>
        <v>03.12.2020</v>
      </c>
      <c r="C41" s="82">
        <f t="shared" si="2"/>
        <v>0</v>
      </c>
      <c r="D41" s="83"/>
      <c r="E41" s="37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33" x14ac:dyDescent="0.25">
      <c r="B42" s="40" t="str">
        <f t="shared" si="1"/>
        <v>04.12.2020</v>
      </c>
      <c r="C42" s="82">
        <f t="shared" si="2"/>
        <v>-19</v>
      </c>
      <c r="D42" s="83"/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-19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9">
        <v>0</v>
      </c>
    </row>
    <row r="43" spans="2:33" x14ac:dyDescent="0.25">
      <c r="B43" s="40" t="str">
        <f t="shared" si="1"/>
        <v>05.12.2020</v>
      </c>
      <c r="C43" s="82">
        <f t="shared" si="2"/>
        <v>-170</v>
      </c>
      <c r="D43" s="83"/>
      <c r="E43" s="37">
        <v>0</v>
      </c>
      <c r="F43" s="38">
        <v>0</v>
      </c>
      <c r="G43" s="38">
        <v>-4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-10</v>
      </c>
      <c r="X43" s="38">
        <v>-12</v>
      </c>
      <c r="Y43" s="38">
        <v>-19</v>
      </c>
      <c r="Z43" s="38">
        <v>-25</v>
      </c>
      <c r="AA43" s="38">
        <v>-50</v>
      </c>
      <c r="AB43" s="39">
        <v>-50</v>
      </c>
    </row>
    <row r="44" spans="2:33" x14ac:dyDescent="0.25">
      <c r="B44" s="40" t="str">
        <f t="shared" si="1"/>
        <v>06.12.2020</v>
      </c>
      <c r="C44" s="82">
        <f t="shared" si="2"/>
        <v>-21</v>
      </c>
      <c r="D44" s="83"/>
      <c r="E44" s="37">
        <v>0</v>
      </c>
      <c r="F44" s="38">
        <v>-7</v>
      </c>
      <c r="G44" s="38">
        <v>-14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38">
        <v>0</v>
      </c>
      <c r="Y44" s="38">
        <v>0</v>
      </c>
      <c r="Z44" s="38">
        <v>0</v>
      </c>
      <c r="AA44" s="38">
        <v>0</v>
      </c>
      <c r="AB44" s="39">
        <v>0</v>
      </c>
    </row>
    <row r="45" spans="2:33" ht="16.5" customHeight="1" x14ac:dyDescent="0.25">
      <c r="B45" s="40" t="str">
        <f t="shared" si="1"/>
        <v>07.12.2020</v>
      </c>
      <c r="C45" s="82">
        <f t="shared" si="2"/>
        <v>-160</v>
      </c>
      <c r="D45" s="83"/>
      <c r="E45" s="37">
        <v>0</v>
      </c>
      <c r="F45" s="38">
        <v>0</v>
      </c>
      <c r="G45" s="38">
        <v>0</v>
      </c>
      <c r="H45" s="38">
        <v>-3</v>
      </c>
      <c r="I45" s="38">
        <v>-15</v>
      </c>
      <c r="J45" s="38">
        <v>-21</v>
      </c>
      <c r="K45" s="38">
        <v>-30</v>
      </c>
      <c r="L45" s="38">
        <v>-20</v>
      </c>
      <c r="M45" s="38">
        <v>0</v>
      </c>
      <c r="N45" s="38">
        <v>0</v>
      </c>
      <c r="O45" s="38">
        <v>-21</v>
      </c>
      <c r="P45" s="38">
        <v>-1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-26</v>
      </c>
      <c r="X45" s="38">
        <v>-23</v>
      </c>
      <c r="Y45" s="38">
        <v>0</v>
      </c>
      <c r="Z45" s="38">
        <v>0</v>
      </c>
      <c r="AA45" s="38">
        <v>0</v>
      </c>
      <c r="AB45" s="39">
        <v>0</v>
      </c>
    </row>
    <row r="46" spans="2:33" x14ac:dyDescent="0.25">
      <c r="B46" s="40" t="str">
        <f t="shared" si="1"/>
        <v>08.12.2020</v>
      </c>
      <c r="C46" s="82">
        <f t="shared" si="2"/>
        <v>0</v>
      </c>
      <c r="D46" s="83"/>
      <c r="E46" s="37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9">
        <v>0</v>
      </c>
    </row>
    <row r="47" spans="2:33" x14ac:dyDescent="0.25">
      <c r="B47" s="40" t="str">
        <f t="shared" si="1"/>
        <v>09.12.2020</v>
      </c>
      <c r="C47" s="82">
        <f t="shared" si="2"/>
        <v>-87</v>
      </c>
      <c r="D47" s="83"/>
      <c r="E47" s="37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-8</v>
      </c>
      <c r="X47" s="38">
        <v>0</v>
      </c>
      <c r="Y47" s="38">
        <v>-18</v>
      </c>
      <c r="Z47" s="38">
        <v>-30</v>
      </c>
      <c r="AA47" s="38">
        <v>-31</v>
      </c>
      <c r="AB47" s="39">
        <v>0</v>
      </c>
    </row>
    <row r="48" spans="2:33" x14ac:dyDescent="0.25">
      <c r="B48" s="40" t="str">
        <f t="shared" si="1"/>
        <v>10.12.2020</v>
      </c>
      <c r="C48" s="82">
        <f t="shared" si="2"/>
        <v>-117</v>
      </c>
      <c r="D48" s="83"/>
      <c r="E48" s="37">
        <v>0</v>
      </c>
      <c r="F48" s="38">
        <v>-30</v>
      </c>
      <c r="G48" s="38">
        <v>0</v>
      </c>
      <c r="H48" s="38">
        <v>0</v>
      </c>
      <c r="I48" s="38">
        <v>0</v>
      </c>
      <c r="J48" s="38">
        <v>0</v>
      </c>
      <c r="K48" s="38">
        <v>-25</v>
      </c>
      <c r="L48" s="38">
        <v>-31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-12</v>
      </c>
      <c r="Z48" s="38">
        <v>-19</v>
      </c>
      <c r="AA48" s="38">
        <v>0</v>
      </c>
      <c r="AB48" s="39">
        <v>0</v>
      </c>
    </row>
    <row r="49" spans="2:28" x14ac:dyDescent="0.25">
      <c r="B49" s="40" t="str">
        <f t="shared" si="1"/>
        <v>11.12.2020</v>
      </c>
      <c r="C49" s="82">
        <f t="shared" si="2"/>
        <v>-16</v>
      </c>
      <c r="D49" s="83"/>
      <c r="E49" s="37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-16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9">
        <v>0</v>
      </c>
    </row>
    <row r="50" spans="2:28" x14ac:dyDescent="0.25">
      <c r="B50" s="40" t="str">
        <f t="shared" si="1"/>
        <v>12.12.2020</v>
      </c>
      <c r="C50" s="82">
        <f t="shared" si="2"/>
        <v>0</v>
      </c>
      <c r="D50" s="83"/>
      <c r="E50" s="37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9">
        <v>0</v>
      </c>
    </row>
    <row r="51" spans="2:28" x14ac:dyDescent="0.25">
      <c r="B51" s="40" t="str">
        <f t="shared" si="1"/>
        <v>13.12.2020</v>
      </c>
      <c r="C51" s="82">
        <f t="shared" si="2"/>
        <v>0</v>
      </c>
      <c r="D51" s="83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9">
        <v>0</v>
      </c>
    </row>
    <row r="52" spans="2:28" x14ac:dyDescent="0.25">
      <c r="B52" s="40" t="str">
        <f t="shared" si="1"/>
        <v>14.12.2020</v>
      </c>
      <c r="C52" s="82">
        <f t="shared" si="2"/>
        <v>-43</v>
      </c>
      <c r="D52" s="83"/>
      <c r="E52" s="37">
        <v>-26</v>
      </c>
      <c r="F52" s="38">
        <v>-17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9">
        <v>0</v>
      </c>
    </row>
    <row r="53" spans="2:28" ht="15.75" customHeight="1" x14ac:dyDescent="0.25">
      <c r="B53" s="40" t="str">
        <f t="shared" si="1"/>
        <v>15.12.2020</v>
      </c>
      <c r="C53" s="82">
        <f t="shared" si="2"/>
        <v>-100</v>
      </c>
      <c r="D53" s="83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-20</v>
      </c>
      <c r="T53" s="38">
        <v>-20</v>
      </c>
      <c r="U53" s="38">
        <v>-20</v>
      </c>
      <c r="V53" s="38">
        <v>-20</v>
      </c>
      <c r="W53" s="38">
        <v>-20</v>
      </c>
      <c r="X53" s="38">
        <v>0</v>
      </c>
      <c r="Y53" s="38">
        <v>0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16.12.2020</v>
      </c>
      <c r="C54" s="82">
        <f t="shared" si="2"/>
        <v>0</v>
      </c>
      <c r="D54" s="83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17.12.2020</v>
      </c>
      <c r="C55" s="82">
        <f t="shared" si="2"/>
        <v>-248</v>
      </c>
      <c r="D55" s="83"/>
      <c r="E55" s="37">
        <v>0</v>
      </c>
      <c r="F55" s="38">
        <v>-33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-8</v>
      </c>
      <c r="V55" s="38">
        <v>-20</v>
      </c>
      <c r="W55" s="38">
        <v>-35</v>
      </c>
      <c r="X55" s="38">
        <v>-40</v>
      </c>
      <c r="Y55" s="38">
        <v>-40</v>
      </c>
      <c r="Z55" s="38">
        <v>-37</v>
      </c>
      <c r="AA55" s="38">
        <v>-35</v>
      </c>
      <c r="AB55" s="39">
        <v>0</v>
      </c>
    </row>
    <row r="56" spans="2:28" x14ac:dyDescent="0.25">
      <c r="B56" s="40" t="str">
        <f t="shared" si="1"/>
        <v>18.12.2020</v>
      </c>
      <c r="C56" s="82">
        <f t="shared" si="2"/>
        <v>-280</v>
      </c>
      <c r="D56" s="83"/>
      <c r="E56" s="37">
        <v>-26</v>
      </c>
      <c r="F56" s="38">
        <v>-24</v>
      </c>
      <c r="G56" s="38">
        <v>-15</v>
      </c>
      <c r="H56" s="38">
        <v>0</v>
      </c>
      <c r="I56" s="38">
        <v>0</v>
      </c>
      <c r="J56" s="38">
        <v>0</v>
      </c>
      <c r="K56" s="38">
        <v>-30</v>
      </c>
      <c r="L56" s="38">
        <v>-40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-20</v>
      </c>
      <c r="Z56" s="38">
        <v>-25</v>
      </c>
      <c r="AA56" s="38">
        <v>-50</v>
      </c>
      <c r="AB56" s="39">
        <v>-50</v>
      </c>
    </row>
    <row r="57" spans="2:28" x14ac:dyDescent="0.25">
      <c r="B57" s="40" t="str">
        <f t="shared" si="1"/>
        <v>19.12.2020</v>
      </c>
      <c r="C57" s="82">
        <f t="shared" si="2"/>
        <v>-75</v>
      </c>
      <c r="D57" s="83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-30</v>
      </c>
      <c r="L57" s="38">
        <v>-32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-13</v>
      </c>
      <c r="Y57" s="38">
        <v>0</v>
      </c>
      <c r="Z57" s="38">
        <v>0</v>
      </c>
      <c r="AA57" s="38">
        <v>0</v>
      </c>
      <c r="AB57" s="39">
        <v>0</v>
      </c>
    </row>
    <row r="58" spans="2:28" x14ac:dyDescent="0.25">
      <c r="B58" s="40" t="str">
        <f t="shared" si="1"/>
        <v>20.12.2020</v>
      </c>
      <c r="C58" s="82">
        <f t="shared" si="2"/>
        <v>-20</v>
      </c>
      <c r="D58" s="83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-20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21.12.2020</v>
      </c>
      <c r="C59" s="82">
        <f t="shared" si="2"/>
        <v>0</v>
      </c>
      <c r="D59" s="83"/>
      <c r="E59" s="37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22.12.2020</v>
      </c>
      <c r="C60" s="82">
        <f t="shared" si="2"/>
        <v>-62</v>
      </c>
      <c r="D60" s="83"/>
      <c r="E60" s="37">
        <v>0</v>
      </c>
      <c r="F60" s="38">
        <v>0</v>
      </c>
      <c r="G60" s="38">
        <v>0</v>
      </c>
      <c r="H60" s="38">
        <v>0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-18</v>
      </c>
      <c r="Q60" s="38">
        <v>-20</v>
      </c>
      <c r="R60" s="38">
        <v>-24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9">
        <v>0</v>
      </c>
    </row>
    <row r="61" spans="2:28" x14ac:dyDescent="0.25">
      <c r="B61" s="40" t="str">
        <f t="shared" si="1"/>
        <v>23.12.2020</v>
      </c>
      <c r="C61" s="82">
        <f t="shared" si="2"/>
        <v>0</v>
      </c>
      <c r="D61" s="83"/>
      <c r="E61" s="37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9">
        <v>0</v>
      </c>
    </row>
    <row r="62" spans="2:28" x14ac:dyDescent="0.25">
      <c r="B62" s="40" t="str">
        <f t="shared" si="1"/>
        <v>24.12.2020</v>
      </c>
      <c r="C62" s="82">
        <f t="shared" si="2"/>
        <v>0</v>
      </c>
      <c r="D62" s="83"/>
      <c r="E62" s="37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9">
        <v>0</v>
      </c>
    </row>
    <row r="63" spans="2:28" x14ac:dyDescent="0.25">
      <c r="B63" s="40" t="str">
        <f t="shared" si="1"/>
        <v>25.12.2020</v>
      </c>
      <c r="C63" s="82">
        <f t="shared" si="2"/>
        <v>0</v>
      </c>
      <c r="D63" s="83"/>
      <c r="E63" s="37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9">
        <v>0</v>
      </c>
    </row>
    <row r="64" spans="2:28" x14ac:dyDescent="0.25">
      <c r="B64" s="40" t="str">
        <f t="shared" si="1"/>
        <v>26.12.2020</v>
      </c>
      <c r="C64" s="82">
        <f t="shared" si="2"/>
        <v>-616</v>
      </c>
      <c r="D64" s="83"/>
      <c r="E64" s="37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-40</v>
      </c>
      <c r="L64" s="38">
        <v>-39</v>
      </c>
      <c r="M64" s="38">
        <v>-28</v>
      </c>
      <c r="N64" s="38">
        <v>-50</v>
      </c>
      <c r="O64" s="38">
        <v>-40</v>
      </c>
      <c r="P64" s="38">
        <v>-40</v>
      </c>
      <c r="Q64" s="38">
        <v>-40</v>
      </c>
      <c r="R64" s="38">
        <v>-40</v>
      </c>
      <c r="S64" s="38">
        <v>0</v>
      </c>
      <c r="T64" s="38">
        <v>0</v>
      </c>
      <c r="U64" s="38">
        <v>0</v>
      </c>
      <c r="V64" s="38">
        <v>-29</v>
      </c>
      <c r="W64" s="38">
        <v>-25</v>
      </c>
      <c r="X64" s="38">
        <v>-46</v>
      </c>
      <c r="Y64" s="38">
        <v>-50</v>
      </c>
      <c r="Z64" s="38">
        <v>-50</v>
      </c>
      <c r="AA64" s="38">
        <v>-50</v>
      </c>
      <c r="AB64" s="39">
        <v>-49</v>
      </c>
    </row>
    <row r="65" spans="2:28" x14ac:dyDescent="0.25">
      <c r="B65" s="40" t="str">
        <f t="shared" si="1"/>
        <v>27.12.2020</v>
      </c>
      <c r="C65" s="82">
        <f t="shared" si="2"/>
        <v>-159</v>
      </c>
      <c r="D65" s="83"/>
      <c r="E65" s="37">
        <v>-23</v>
      </c>
      <c r="F65" s="38">
        <v>0</v>
      </c>
      <c r="G65" s="38">
        <v>0</v>
      </c>
      <c r="H65" s="38">
        <v>-8</v>
      </c>
      <c r="I65" s="38">
        <v>-10</v>
      </c>
      <c r="J65" s="38">
        <v>-10</v>
      </c>
      <c r="K65" s="38">
        <v>-10</v>
      </c>
      <c r="L65" s="38">
        <v>-22</v>
      </c>
      <c r="M65" s="38">
        <v>-40</v>
      </c>
      <c r="N65" s="38">
        <v>-36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28.12.2020</v>
      </c>
      <c r="C66" s="82">
        <f t="shared" si="2"/>
        <v>-94</v>
      </c>
      <c r="D66" s="83"/>
      <c r="E66" s="37">
        <v>0</v>
      </c>
      <c r="F66" s="38">
        <v>-21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-12</v>
      </c>
      <c r="S66" s="38">
        <v>0</v>
      </c>
      <c r="T66" s="38">
        <v>0</v>
      </c>
      <c r="U66" s="38">
        <v>0</v>
      </c>
      <c r="V66" s="38">
        <v>0</v>
      </c>
      <c r="W66" s="38">
        <v>-24</v>
      </c>
      <c r="X66" s="38">
        <v>-21</v>
      </c>
      <c r="Y66" s="38">
        <v>-6</v>
      </c>
      <c r="Z66" s="38">
        <v>-10</v>
      </c>
      <c r="AA66" s="38">
        <v>0</v>
      </c>
      <c r="AB66" s="39">
        <v>0</v>
      </c>
    </row>
    <row r="67" spans="2:28" x14ac:dyDescent="0.25">
      <c r="B67" s="40" t="str">
        <f t="shared" si="1"/>
        <v>29.12.2020</v>
      </c>
      <c r="C67" s="82">
        <f t="shared" si="2"/>
        <v>-296</v>
      </c>
      <c r="D67" s="83"/>
      <c r="E67" s="37">
        <v>0</v>
      </c>
      <c r="F67" s="38">
        <v>-14</v>
      </c>
      <c r="G67" s="38">
        <v>0</v>
      </c>
      <c r="H67" s="38">
        <v>0</v>
      </c>
      <c r="I67" s="38">
        <v>0</v>
      </c>
      <c r="J67" s="38">
        <v>0</v>
      </c>
      <c r="K67" s="38">
        <v>-15</v>
      </c>
      <c r="L67" s="38">
        <v>-15</v>
      </c>
      <c r="M67" s="38">
        <v>0</v>
      </c>
      <c r="N67" s="38">
        <v>0</v>
      </c>
      <c r="O67" s="38">
        <v>-13</v>
      </c>
      <c r="P67" s="38">
        <v>-20</v>
      </c>
      <c r="Q67" s="38">
        <v>-20</v>
      </c>
      <c r="R67" s="38">
        <v>-15</v>
      </c>
      <c r="S67" s="38">
        <v>-35</v>
      </c>
      <c r="T67" s="38">
        <v>-50</v>
      </c>
      <c r="U67" s="38">
        <v>-40</v>
      </c>
      <c r="V67" s="38">
        <v>-20</v>
      </c>
      <c r="W67" s="38">
        <v>-20</v>
      </c>
      <c r="X67" s="38">
        <v>0</v>
      </c>
      <c r="Y67" s="38">
        <v>0</v>
      </c>
      <c r="Z67" s="38">
        <v>-19</v>
      </c>
      <c r="AA67" s="38">
        <v>0</v>
      </c>
      <c r="AB67" s="39">
        <v>0</v>
      </c>
    </row>
    <row r="68" spans="2:28" x14ac:dyDescent="0.25">
      <c r="B68" s="40" t="str">
        <f t="shared" si="1"/>
        <v>30.12.2020</v>
      </c>
      <c r="C68" s="82">
        <f t="shared" si="2"/>
        <v>-277</v>
      </c>
      <c r="D68" s="83"/>
      <c r="E68" s="37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-17</v>
      </c>
      <c r="P68" s="38">
        <v>-20</v>
      </c>
      <c r="Q68" s="38">
        <v>-20</v>
      </c>
      <c r="R68" s="38">
        <v>-15</v>
      </c>
      <c r="S68" s="38">
        <v>-40</v>
      </c>
      <c r="T68" s="38">
        <v>-50</v>
      </c>
      <c r="U68" s="38">
        <v>-35</v>
      </c>
      <c r="V68" s="38">
        <v>-40</v>
      </c>
      <c r="W68" s="38">
        <v>-35</v>
      </c>
      <c r="X68" s="38">
        <v>-5</v>
      </c>
      <c r="Y68" s="38">
        <v>0</v>
      </c>
      <c r="Z68" s="38">
        <v>0</v>
      </c>
      <c r="AA68" s="38">
        <v>0</v>
      </c>
      <c r="AB68" s="39">
        <v>0</v>
      </c>
    </row>
    <row r="69" spans="2:28" x14ac:dyDescent="0.25">
      <c r="B69" s="41" t="str">
        <f t="shared" si="1"/>
        <v>31.12.2020</v>
      </c>
      <c r="C69" s="84">
        <f>SUM(E69:AB69)</f>
        <v>-56</v>
      </c>
      <c r="D69" s="85"/>
      <c r="E69" s="42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-11</v>
      </c>
      <c r="P69" s="43">
        <v>-20</v>
      </c>
      <c r="Q69" s="43">
        <v>-20</v>
      </c>
      <c r="R69" s="43">
        <v>-5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4">
        <v>0</v>
      </c>
    </row>
    <row r="72" spans="2:28" ht="29.25" customHeight="1" x14ac:dyDescent="0.35">
      <c r="B72" s="99" t="s">
        <v>37</v>
      </c>
      <c r="C72" s="101" t="s">
        <v>38</v>
      </c>
      <c r="D72" s="101"/>
      <c r="E72" s="103" t="s">
        <v>79</v>
      </c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5"/>
    </row>
    <row r="73" spans="2:28" ht="15.75" customHeight="1" x14ac:dyDescent="0.25">
      <c r="B73" s="100"/>
      <c r="C73" s="102"/>
      <c r="D73" s="102"/>
      <c r="E73" s="34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60" t="str">
        <f>B39</f>
        <v>01.12.2020</v>
      </c>
      <c r="C74" s="52">
        <f>SUMIF(E74:AB74,"&gt;0")</f>
        <v>758</v>
      </c>
      <c r="D74" s="61">
        <f>SUMIF(E74:AB74,"&lt;0")</f>
        <v>0</v>
      </c>
      <c r="E74" s="48">
        <f>E4+E39</f>
        <v>30</v>
      </c>
      <c r="F74" s="49">
        <f t="shared" ref="F74:AB74" si="3">F4+F39</f>
        <v>30</v>
      </c>
      <c r="G74" s="49">
        <f t="shared" si="3"/>
        <v>37</v>
      </c>
      <c r="H74" s="49">
        <f t="shared" si="3"/>
        <v>37</v>
      </c>
      <c r="I74" s="49">
        <f t="shared" si="3"/>
        <v>37</v>
      </c>
      <c r="J74" s="49">
        <f t="shared" si="3"/>
        <v>37</v>
      </c>
      <c r="K74" s="49">
        <f t="shared" si="3"/>
        <v>30</v>
      </c>
      <c r="L74" s="49">
        <f t="shared" si="3"/>
        <v>30</v>
      </c>
      <c r="M74" s="49">
        <f t="shared" si="3"/>
        <v>30</v>
      </c>
      <c r="N74" s="49">
        <f t="shared" si="3"/>
        <v>30</v>
      </c>
      <c r="O74" s="49">
        <f t="shared" si="3"/>
        <v>34</v>
      </c>
      <c r="P74" s="49">
        <f t="shared" si="3"/>
        <v>30</v>
      </c>
      <c r="Q74" s="49">
        <f t="shared" si="3"/>
        <v>30</v>
      </c>
      <c r="R74" s="49">
        <f t="shared" si="3"/>
        <v>36</v>
      </c>
      <c r="S74" s="49">
        <f t="shared" si="3"/>
        <v>30</v>
      </c>
      <c r="T74" s="49">
        <f t="shared" si="3"/>
        <v>30</v>
      </c>
      <c r="U74" s="49">
        <f t="shared" si="3"/>
        <v>30</v>
      </c>
      <c r="V74" s="49">
        <f t="shared" si="3"/>
        <v>30</v>
      </c>
      <c r="W74" s="49">
        <f t="shared" si="3"/>
        <v>30</v>
      </c>
      <c r="X74" s="49">
        <f t="shared" si="3"/>
        <v>30</v>
      </c>
      <c r="Y74" s="49">
        <f t="shared" si="3"/>
        <v>30</v>
      </c>
      <c r="Z74" s="49">
        <f t="shared" si="3"/>
        <v>30</v>
      </c>
      <c r="AA74" s="49">
        <f t="shared" si="3"/>
        <v>30</v>
      </c>
      <c r="AB74" s="50">
        <f t="shared" si="3"/>
        <v>30</v>
      </c>
    </row>
    <row r="75" spans="2:28" x14ac:dyDescent="0.25">
      <c r="B75" s="51" t="str">
        <f t="shared" ref="B75:B104" si="4">B40</f>
        <v>02.12.2020</v>
      </c>
      <c r="C75" s="52">
        <f t="shared" ref="C75:C104" si="5">SUMIF(E75:AB75,"&gt;0")</f>
        <v>745</v>
      </c>
      <c r="D75" s="47">
        <f t="shared" ref="D75:D104" si="6">SUMIF(E75:AB75,"&lt;0")</f>
        <v>0</v>
      </c>
      <c r="E75" s="37">
        <f t="shared" ref="E75:AB85" si="7">E5+E40</f>
        <v>30</v>
      </c>
      <c r="F75" s="38">
        <f t="shared" si="7"/>
        <v>30</v>
      </c>
      <c r="G75" s="38">
        <f t="shared" si="7"/>
        <v>30</v>
      </c>
      <c r="H75" s="38">
        <f t="shared" si="7"/>
        <v>40</v>
      </c>
      <c r="I75" s="38">
        <f t="shared" si="7"/>
        <v>40</v>
      </c>
      <c r="J75" s="38">
        <f t="shared" si="7"/>
        <v>35</v>
      </c>
      <c r="K75" s="38">
        <f t="shared" si="7"/>
        <v>30</v>
      </c>
      <c r="L75" s="38">
        <f t="shared" si="7"/>
        <v>30</v>
      </c>
      <c r="M75" s="38">
        <f t="shared" si="7"/>
        <v>30</v>
      </c>
      <c r="N75" s="38">
        <f t="shared" si="7"/>
        <v>30</v>
      </c>
      <c r="O75" s="38">
        <f t="shared" si="7"/>
        <v>30</v>
      </c>
      <c r="P75" s="38">
        <f t="shared" si="7"/>
        <v>30</v>
      </c>
      <c r="Q75" s="38">
        <f t="shared" si="7"/>
        <v>30</v>
      </c>
      <c r="R75" s="38">
        <f t="shared" si="7"/>
        <v>30</v>
      </c>
      <c r="S75" s="38">
        <f t="shared" si="7"/>
        <v>30</v>
      </c>
      <c r="T75" s="38">
        <f t="shared" si="7"/>
        <v>30</v>
      </c>
      <c r="U75" s="38">
        <f t="shared" si="7"/>
        <v>30</v>
      </c>
      <c r="V75" s="38">
        <f t="shared" si="7"/>
        <v>30</v>
      </c>
      <c r="W75" s="38">
        <f t="shared" si="7"/>
        <v>30</v>
      </c>
      <c r="X75" s="38">
        <f t="shared" si="7"/>
        <v>30</v>
      </c>
      <c r="Y75" s="38">
        <f t="shared" si="7"/>
        <v>30</v>
      </c>
      <c r="Z75" s="38">
        <f t="shared" si="7"/>
        <v>30</v>
      </c>
      <c r="AA75" s="38">
        <f t="shared" si="7"/>
        <v>30</v>
      </c>
      <c r="AB75" s="39">
        <f t="shared" si="7"/>
        <v>30</v>
      </c>
    </row>
    <row r="76" spans="2:28" x14ac:dyDescent="0.25">
      <c r="B76" s="51" t="str">
        <f t="shared" si="4"/>
        <v>03.12.2020</v>
      </c>
      <c r="C76" s="52">
        <f t="shared" si="5"/>
        <v>240</v>
      </c>
      <c r="D76" s="47">
        <f t="shared" si="6"/>
        <v>0</v>
      </c>
      <c r="E76" s="37">
        <f t="shared" si="7"/>
        <v>30</v>
      </c>
      <c r="F76" s="38">
        <f t="shared" si="7"/>
        <v>12</v>
      </c>
      <c r="G76" s="38">
        <f t="shared" si="7"/>
        <v>0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0</v>
      </c>
      <c r="M76" s="38">
        <f t="shared" si="7"/>
        <v>0</v>
      </c>
      <c r="N76" s="38">
        <f t="shared" si="7"/>
        <v>0</v>
      </c>
      <c r="O76" s="38">
        <f t="shared" si="7"/>
        <v>0</v>
      </c>
      <c r="P76" s="38">
        <f t="shared" si="7"/>
        <v>0</v>
      </c>
      <c r="Q76" s="38">
        <f t="shared" si="7"/>
        <v>20</v>
      </c>
      <c r="R76" s="38">
        <f t="shared" si="7"/>
        <v>30</v>
      </c>
      <c r="S76" s="38">
        <f t="shared" si="7"/>
        <v>30</v>
      </c>
      <c r="T76" s="38">
        <f t="shared" si="7"/>
        <v>30</v>
      </c>
      <c r="U76" s="38">
        <f t="shared" si="7"/>
        <v>30</v>
      </c>
      <c r="V76" s="38">
        <f t="shared" si="7"/>
        <v>30</v>
      </c>
      <c r="W76" s="38">
        <f t="shared" si="7"/>
        <v>28</v>
      </c>
      <c r="X76" s="38">
        <f t="shared" si="7"/>
        <v>0</v>
      </c>
      <c r="Y76" s="38">
        <f t="shared" si="7"/>
        <v>0</v>
      </c>
      <c r="Z76" s="38">
        <f t="shared" si="7"/>
        <v>0</v>
      </c>
      <c r="AA76" s="38">
        <f t="shared" si="7"/>
        <v>0</v>
      </c>
      <c r="AB76" s="39">
        <f t="shared" si="7"/>
        <v>0</v>
      </c>
    </row>
    <row r="77" spans="2:28" x14ac:dyDescent="0.25">
      <c r="B77" s="51" t="str">
        <f t="shared" si="4"/>
        <v>04.12.2020</v>
      </c>
      <c r="C77" s="52">
        <f t="shared" si="5"/>
        <v>256</v>
      </c>
      <c r="D77" s="47">
        <f t="shared" si="6"/>
        <v>-19</v>
      </c>
      <c r="E77" s="37">
        <f t="shared" si="7"/>
        <v>22</v>
      </c>
      <c r="F77" s="38">
        <f t="shared" si="7"/>
        <v>0</v>
      </c>
      <c r="G77" s="38">
        <f t="shared" si="7"/>
        <v>0</v>
      </c>
      <c r="H77" s="38">
        <f t="shared" si="7"/>
        <v>0</v>
      </c>
      <c r="I77" s="38">
        <f t="shared" si="7"/>
        <v>0</v>
      </c>
      <c r="J77" s="38">
        <f t="shared" si="7"/>
        <v>0</v>
      </c>
      <c r="K77" s="38">
        <f t="shared" si="7"/>
        <v>0</v>
      </c>
      <c r="L77" s="38">
        <f t="shared" si="7"/>
        <v>-19</v>
      </c>
      <c r="M77" s="38">
        <f t="shared" si="7"/>
        <v>0</v>
      </c>
      <c r="N77" s="38">
        <f t="shared" si="7"/>
        <v>0</v>
      </c>
      <c r="O77" s="38">
        <f t="shared" si="7"/>
        <v>0</v>
      </c>
      <c r="P77" s="38">
        <f t="shared" si="7"/>
        <v>18</v>
      </c>
      <c r="Q77" s="38">
        <f t="shared" si="7"/>
        <v>30</v>
      </c>
      <c r="R77" s="38">
        <f t="shared" si="7"/>
        <v>30</v>
      </c>
      <c r="S77" s="38">
        <f t="shared" si="7"/>
        <v>30</v>
      </c>
      <c r="T77" s="38">
        <f t="shared" si="7"/>
        <v>30</v>
      </c>
      <c r="U77" s="38">
        <f t="shared" si="7"/>
        <v>30</v>
      </c>
      <c r="V77" s="38">
        <f t="shared" si="7"/>
        <v>30</v>
      </c>
      <c r="W77" s="38">
        <f t="shared" si="7"/>
        <v>30</v>
      </c>
      <c r="X77" s="38">
        <f t="shared" si="7"/>
        <v>6</v>
      </c>
      <c r="Y77" s="38">
        <f t="shared" si="7"/>
        <v>0</v>
      </c>
      <c r="Z77" s="38">
        <f t="shared" si="7"/>
        <v>0</v>
      </c>
      <c r="AA77" s="38">
        <f t="shared" si="7"/>
        <v>0</v>
      </c>
      <c r="AB77" s="39">
        <f t="shared" si="7"/>
        <v>0</v>
      </c>
    </row>
    <row r="78" spans="2:28" x14ac:dyDescent="0.25">
      <c r="B78" s="51" t="str">
        <f t="shared" si="4"/>
        <v>05.12.2020</v>
      </c>
      <c r="C78" s="52">
        <f t="shared" si="5"/>
        <v>0</v>
      </c>
      <c r="D78" s="47">
        <f t="shared" si="6"/>
        <v>-170</v>
      </c>
      <c r="E78" s="37">
        <f t="shared" si="7"/>
        <v>0</v>
      </c>
      <c r="F78" s="38">
        <f t="shared" si="7"/>
        <v>0</v>
      </c>
      <c r="G78" s="38">
        <f t="shared" si="7"/>
        <v>-4</v>
      </c>
      <c r="H78" s="38">
        <f t="shared" si="7"/>
        <v>0</v>
      </c>
      <c r="I78" s="38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0</v>
      </c>
      <c r="M78" s="38">
        <f t="shared" si="7"/>
        <v>0</v>
      </c>
      <c r="N78" s="38">
        <f t="shared" si="7"/>
        <v>0</v>
      </c>
      <c r="O78" s="38">
        <f t="shared" si="7"/>
        <v>0</v>
      </c>
      <c r="P78" s="38">
        <f t="shared" si="7"/>
        <v>0</v>
      </c>
      <c r="Q78" s="38">
        <f t="shared" si="7"/>
        <v>0</v>
      </c>
      <c r="R78" s="38">
        <f t="shared" si="7"/>
        <v>0</v>
      </c>
      <c r="S78" s="38">
        <f t="shared" si="7"/>
        <v>0</v>
      </c>
      <c r="T78" s="38">
        <f t="shared" si="7"/>
        <v>0</v>
      </c>
      <c r="U78" s="38">
        <f t="shared" si="7"/>
        <v>0</v>
      </c>
      <c r="V78" s="38">
        <f t="shared" si="7"/>
        <v>0</v>
      </c>
      <c r="W78" s="38">
        <f t="shared" si="7"/>
        <v>-10</v>
      </c>
      <c r="X78" s="38">
        <f t="shared" si="7"/>
        <v>-12</v>
      </c>
      <c r="Y78" s="38">
        <f t="shared" si="7"/>
        <v>-19</v>
      </c>
      <c r="Z78" s="38">
        <f t="shared" si="7"/>
        <v>-25</v>
      </c>
      <c r="AA78" s="38">
        <f t="shared" si="7"/>
        <v>-50</v>
      </c>
      <c r="AB78" s="39">
        <f t="shared" si="7"/>
        <v>-50</v>
      </c>
    </row>
    <row r="79" spans="2:28" x14ac:dyDescent="0.25">
      <c r="B79" s="51" t="str">
        <f t="shared" si="4"/>
        <v>06.12.2020</v>
      </c>
      <c r="C79" s="52">
        <f t="shared" si="5"/>
        <v>0</v>
      </c>
      <c r="D79" s="47">
        <f t="shared" si="6"/>
        <v>-21</v>
      </c>
      <c r="E79" s="37">
        <f t="shared" si="7"/>
        <v>0</v>
      </c>
      <c r="F79" s="38">
        <f t="shared" si="7"/>
        <v>-7</v>
      </c>
      <c r="G79" s="38">
        <f t="shared" si="7"/>
        <v>-14</v>
      </c>
      <c r="H79" s="38">
        <f t="shared" si="7"/>
        <v>0</v>
      </c>
      <c r="I79" s="38">
        <f t="shared" si="7"/>
        <v>0</v>
      </c>
      <c r="J79" s="38">
        <f t="shared" si="7"/>
        <v>0</v>
      </c>
      <c r="K79" s="38">
        <f t="shared" si="7"/>
        <v>0</v>
      </c>
      <c r="L79" s="38">
        <f t="shared" si="7"/>
        <v>0</v>
      </c>
      <c r="M79" s="38">
        <f t="shared" si="7"/>
        <v>0</v>
      </c>
      <c r="N79" s="38">
        <f t="shared" si="7"/>
        <v>0</v>
      </c>
      <c r="O79" s="38">
        <f t="shared" si="7"/>
        <v>0</v>
      </c>
      <c r="P79" s="38">
        <f t="shared" si="7"/>
        <v>0</v>
      </c>
      <c r="Q79" s="38">
        <f t="shared" si="7"/>
        <v>0</v>
      </c>
      <c r="R79" s="38">
        <f t="shared" si="7"/>
        <v>0</v>
      </c>
      <c r="S79" s="38">
        <f t="shared" si="7"/>
        <v>0</v>
      </c>
      <c r="T79" s="38">
        <f t="shared" si="7"/>
        <v>0</v>
      </c>
      <c r="U79" s="38">
        <f t="shared" si="7"/>
        <v>0</v>
      </c>
      <c r="V79" s="38">
        <f t="shared" si="7"/>
        <v>0</v>
      </c>
      <c r="W79" s="38">
        <f t="shared" si="7"/>
        <v>0</v>
      </c>
      <c r="X79" s="38">
        <f t="shared" si="7"/>
        <v>0</v>
      </c>
      <c r="Y79" s="38">
        <f t="shared" si="7"/>
        <v>0</v>
      </c>
      <c r="Z79" s="38">
        <f t="shared" si="7"/>
        <v>0</v>
      </c>
      <c r="AA79" s="38">
        <f t="shared" si="7"/>
        <v>0</v>
      </c>
      <c r="AB79" s="39">
        <f t="shared" si="7"/>
        <v>0</v>
      </c>
    </row>
    <row r="80" spans="2:28" x14ac:dyDescent="0.25">
      <c r="B80" s="51" t="str">
        <f t="shared" si="4"/>
        <v>07.12.2020</v>
      </c>
      <c r="C80" s="52">
        <f t="shared" si="5"/>
        <v>0</v>
      </c>
      <c r="D80" s="47">
        <f t="shared" si="6"/>
        <v>-160</v>
      </c>
      <c r="E80" s="37">
        <f t="shared" si="7"/>
        <v>0</v>
      </c>
      <c r="F80" s="38">
        <f t="shared" si="7"/>
        <v>0</v>
      </c>
      <c r="G80" s="38">
        <f t="shared" si="7"/>
        <v>0</v>
      </c>
      <c r="H80" s="38">
        <f t="shared" si="7"/>
        <v>-3</v>
      </c>
      <c r="I80" s="38">
        <f t="shared" si="7"/>
        <v>-15</v>
      </c>
      <c r="J80" s="38">
        <f t="shared" si="7"/>
        <v>-21</v>
      </c>
      <c r="K80" s="38">
        <f t="shared" si="7"/>
        <v>-30</v>
      </c>
      <c r="L80" s="38">
        <f t="shared" si="7"/>
        <v>-20</v>
      </c>
      <c r="M80" s="38">
        <f t="shared" si="7"/>
        <v>0</v>
      </c>
      <c r="N80" s="38">
        <f t="shared" si="7"/>
        <v>0</v>
      </c>
      <c r="O80" s="38">
        <f t="shared" si="7"/>
        <v>-21</v>
      </c>
      <c r="P80" s="38">
        <f t="shared" si="7"/>
        <v>-1</v>
      </c>
      <c r="Q80" s="38">
        <f t="shared" si="7"/>
        <v>0</v>
      </c>
      <c r="R80" s="38">
        <f t="shared" si="7"/>
        <v>0</v>
      </c>
      <c r="S80" s="38">
        <f t="shared" si="7"/>
        <v>0</v>
      </c>
      <c r="T80" s="38">
        <f t="shared" si="7"/>
        <v>0</v>
      </c>
      <c r="U80" s="38">
        <f t="shared" si="7"/>
        <v>0</v>
      </c>
      <c r="V80" s="38">
        <f t="shared" si="7"/>
        <v>0</v>
      </c>
      <c r="W80" s="38">
        <f t="shared" si="7"/>
        <v>-26</v>
      </c>
      <c r="X80" s="38">
        <f t="shared" si="7"/>
        <v>-23</v>
      </c>
      <c r="Y80" s="38">
        <f t="shared" si="7"/>
        <v>0</v>
      </c>
      <c r="Z80" s="38">
        <f t="shared" si="7"/>
        <v>0</v>
      </c>
      <c r="AA80" s="38">
        <f t="shared" si="7"/>
        <v>0</v>
      </c>
      <c r="AB80" s="39">
        <f t="shared" si="7"/>
        <v>0</v>
      </c>
    </row>
    <row r="81" spans="2:28" x14ac:dyDescent="0.25">
      <c r="B81" s="51" t="str">
        <f t="shared" si="4"/>
        <v>08.12.2020</v>
      </c>
      <c r="C81" s="52">
        <f t="shared" si="5"/>
        <v>0</v>
      </c>
      <c r="D81" s="47">
        <f t="shared" si="6"/>
        <v>0</v>
      </c>
      <c r="E81" s="37">
        <f t="shared" si="7"/>
        <v>0</v>
      </c>
      <c r="F81" s="38">
        <f t="shared" si="7"/>
        <v>0</v>
      </c>
      <c r="G81" s="38">
        <f t="shared" si="7"/>
        <v>0</v>
      </c>
      <c r="H81" s="38">
        <f t="shared" si="7"/>
        <v>0</v>
      </c>
      <c r="I81" s="38">
        <f t="shared" si="7"/>
        <v>0</v>
      </c>
      <c r="J81" s="38">
        <f t="shared" si="7"/>
        <v>0</v>
      </c>
      <c r="K81" s="38">
        <f t="shared" si="7"/>
        <v>0</v>
      </c>
      <c r="L81" s="38">
        <f t="shared" si="7"/>
        <v>0</v>
      </c>
      <c r="M81" s="38">
        <f t="shared" si="7"/>
        <v>0</v>
      </c>
      <c r="N81" s="38">
        <f t="shared" si="7"/>
        <v>0</v>
      </c>
      <c r="O81" s="38">
        <f t="shared" si="7"/>
        <v>0</v>
      </c>
      <c r="P81" s="38">
        <f t="shared" si="7"/>
        <v>0</v>
      </c>
      <c r="Q81" s="38">
        <f t="shared" si="7"/>
        <v>0</v>
      </c>
      <c r="R81" s="38">
        <f t="shared" si="7"/>
        <v>0</v>
      </c>
      <c r="S81" s="38">
        <f t="shared" si="7"/>
        <v>0</v>
      </c>
      <c r="T81" s="38">
        <f t="shared" si="7"/>
        <v>0</v>
      </c>
      <c r="U81" s="38">
        <f t="shared" si="7"/>
        <v>0</v>
      </c>
      <c r="V81" s="38">
        <f t="shared" si="7"/>
        <v>0</v>
      </c>
      <c r="W81" s="38">
        <f t="shared" si="7"/>
        <v>0</v>
      </c>
      <c r="X81" s="38">
        <f t="shared" si="7"/>
        <v>0</v>
      </c>
      <c r="Y81" s="38">
        <f t="shared" si="7"/>
        <v>0</v>
      </c>
      <c r="Z81" s="38">
        <f t="shared" si="7"/>
        <v>0</v>
      </c>
      <c r="AA81" s="38">
        <f t="shared" si="7"/>
        <v>0</v>
      </c>
      <c r="AB81" s="39">
        <f t="shared" si="7"/>
        <v>0</v>
      </c>
    </row>
    <row r="82" spans="2:28" x14ac:dyDescent="0.25">
      <c r="B82" s="51" t="str">
        <f t="shared" si="4"/>
        <v>09.12.2020</v>
      </c>
      <c r="C82" s="52">
        <f t="shared" si="5"/>
        <v>0</v>
      </c>
      <c r="D82" s="47">
        <f t="shared" si="6"/>
        <v>-87</v>
      </c>
      <c r="E82" s="37">
        <f t="shared" si="7"/>
        <v>0</v>
      </c>
      <c r="F82" s="38">
        <f t="shared" si="7"/>
        <v>0</v>
      </c>
      <c r="G82" s="38">
        <f t="shared" si="7"/>
        <v>0</v>
      </c>
      <c r="H82" s="38">
        <f t="shared" si="7"/>
        <v>0</v>
      </c>
      <c r="I82" s="38">
        <f t="shared" si="7"/>
        <v>0</v>
      </c>
      <c r="J82" s="38">
        <f t="shared" si="7"/>
        <v>0</v>
      </c>
      <c r="K82" s="38">
        <f t="shared" si="7"/>
        <v>0</v>
      </c>
      <c r="L82" s="38">
        <f t="shared" si="7"/>
        <v>0</v>
      </c>
      <c r="M82" s="38">
        <f t="shared" si="7"/>
        <v>0</v>
      </c>
      <c r="N82" s="38">
        <f t="shared" si="7"/>
        <v>0</v>
      </c>
      <c r="O82" s="38">
        <f t="shared" si="7"/>
        <v>0</v>
      </c>
      <c r="P82" s="38">
        <f t="shared" si="7"/>
        <v>0</v>
      </c>
      <c r="Q82" s="38">
        <f t="shared" si="7"/>
        <v>0</v>
      </c>
      <c r="R82" s="38">
        <f t="shared" si="7"/>
        <v>0</v>
      </c>
      <c r="S82" s="38">
        <f t="shared" si="7"/>
        <v>0</v>
      </c>
      <c r="T82" s="38">
        <f t="shared" si="7"/>
        <v>0</v>
      </c>
      <c r="U82" s="38">
        <f t="shared" si="7"/>
        <v>0</v>
      </c>
      <c r="V82" s="38">
        <f t="shared" si="7"/>
        <v>0</v>
      </c>
      <c r="W82" s="38">
        <f t="shared" si="7"/>
        <v>-8</v>
      </c>
      <c r="X82" s="38">
        <f t="shared" si="7"/>
        <v>0</v>
      </c>
      <c r="Y82" s="38">
        <f t="shared" si="7"/>
        <v>-18</v>
      </c>
      <c r="Z82" s="38">
        <f t="shared" si="7"/>
        <v>-30</v>
      </c>
      <c r="AA82" s="38">
        <f t="shared" si="7"/>
        <v>-31</v>
      </c>
      <c r="AB82" s="39">
        <f t="shared" si="7"/>
        <v>0</v>
      </c>
    </row>
    <row r="83" spans="2:28" x14ac:dyDescent="0.25">
      <c r="B83" s="51" t="str">
        <f t="shared" si="4"/>
        <v>10.12.2020</v>
      </c>
      <c r="C83" s="52">
        <f t="shared" si="5"/>
        <v>0</v>
      </c>
      <c r="D83" s="47">
        <f t="shared" si="6"/>
        <v>-117</v>
      </c>
      <c r="E83" s="37">
        <f t="shared" si="7"/>
        <v>0</v>
      </c>
      <c r="F83" s="38">
        <f t="shared" si="7"/>
        <v>-30</v>
      </c>
      <c r="G83" s="38">
        <f t="shared" si="7"/>
        <v>0</v>
      </c>
      <c r="H83" s="38">
        <f t="shared" si="7"/>
        <v>0</v>
      </c>
      <c r="I83" s="38">
        <f t="shared" si="7"/>
        <v>0</v>
      </c>
      <c r="J83" s="38">
        <f t="shared" si="7"/>
        <v>0</v>
      </c>
      <c r="K83" s="38">
        <f t="shared" si="7"/>
        <v>-25</v>
      </c>
      <c r="L83" s="38">
        <f t="shared" si="7"/>
        <v>-31</v>
      </c>
      <c r="M83" s="38">
        <f t="shared" si="7"/>
        <v>0</v>
      </c>
      <c r="N83" s="38">
        <f t="shared" si="7"/>
        <v>0</v>
      </c>
      <c r="O83" s="38">
        <f t="shared" si="7"/>
        <v>0</v>
      </c>
      <c r="P83" s="38">
        <f t="shared" si="7"/>
        <v>0</v>
      </c>
      <c r="Q83" s="38">
        <f t="shared" si="7"/>
        <v>0</v>
      </c>
      <c r="R83" s="38">
        <f t="shared" si="7"/>
        <v>0</v>
      </c>
      <c r="S83" s="38">
        <f t="shared" si="7"/>
        <v>0</v>
      </c>
      <c r="T83" s="38">
        <f t="shared" si="7"/>
        <v>0</v>
      </c>
      <c r="U83" s="38">
        <f t="shared" si="7"/>
        <v>0</v>
      </c>
      <c r="V83" s="38">
        <f t="shared" si="7"/>
        <v>0</v>
      </c>
      <c r="W83" s="38">
        <f t="shared" si="7"/>
        <v>0</v>
      </c>
      <c r="X83" s="38">
        <f t="shared" si="7"/>
        <v>0</v>
      </c>
      <c r="Y83" s="38">
        <f t="shared" si="7"/>
        <v>-12</v>
      </c>
      <c r="Z83" s="38">
        <f t="shared" si="7"/>
        <v>-19</v>
      </c>
      <c r="AA83" s="38">
        <f t="shared" si="7"/>
        <v>0</v>
      </c>
      <c r="AB83" s="39">
        <f t="shared" si="7"/>
        <v>0</v>
      </c>
    </row>
    <row r="84" spans="2:28" x14ac:dyDescent="0.25">
      <c r="B84" s="51" t="str">
        <f t="shared" si="4"/>
        <v>11.12.2020</v>
      </c>
      <c r="C84" s="52">
        <f t="shared" si="5"/>
        <v>0</v>
      </c>
      <c r="D84" s="47">
        <f t="shared" si="6"/>
        <v>-16</v>
      </c>
      <c r="E84" s="37">
        <f t="shared" si="7"/>
        <v>0</v>
      </c>
      <c r="F84" s="38">
        <f t="shared" si="7"/>
        <v>0</v>
      </c>
      <c r="G84" s="38">
        <f t="shared" si="7"/>
        <v>0</v>
      </c>
      <c r="H84" s="38">
        <f t="shared" si="7"/>
        <v>0</v>
      </c>
      <c r="I84" s="38">
        <f t="shared" si="7"/>
        <v>0</v>
      </c>
      <c r="J84" s="38">
        <f t="shared" si="7"/>
        <v>0</v>
      </c>
      <c r="K84" s="38">
        <f t="shared" si="7"/>
        <v>0</v>
      </c>
      <c r="L84" s="38">
        <f t="shared" si="7"/>
        <v>0</v>
      </c>
      <c r="M84" s="38">
        <f t="shared" si="7"/>
        <v>0</v>
      </c>
      <c r="N84" s="38">
        <f t="shared" si="7"/>
        <v>0</v>
      </c>
      <c r="O84" s="38">
        <f t="shared" si="7"/>
        <v>0</v>
      </c>
      <c r="P84" s="38">
        <f t="shared" si="7"/>
        <v>0</v>
      </c>
      <c r="Q84" s="38">
        <f t="shared" si="7"/>
        <v>0</v>
      </c>
      <c r="R84" s="38">
        <f t="shared" si="7"/>
        <v>0</v>
      </c>
      <c r="S84" s="38">
        <f t="shared" si="7"/>
        <v>-16</v>
      </c>
      <c r="T84" s="38">
        <f t="shared" si="7"/>
        <v>0</v>
      </c>
      <c r="U84" s="38">
        <f t="shared" si="7"/>
        <v>0</v>
      </c>
      <c r="V84" s="38">
        <f t="shared" si="7"/>
        <v>0</v>
      </c>
      <c r="W84" s="38">
        <f t="shared" si="7"/>
        <v>0</v>
      </c>
      <c r="X84" s="38">
        <f t="shared" si="7"/>
        <v>0</v>
      </c>
      <c r="Y84" s="38">
        <f t="shared" si="7"/>
        <v>0</v>
      </c>
      <c r="Z84" s="38">
        <f t="shared" si="7"/>
        <v>0</v>
      </c>
      <c r="AA84" s="38">
        <f t="shared" si="7"/>
        <v>0</v>
      </c>
      <c r="AB84" s="39">
        <f t="shared" si="7"/>
        <v>0</v>
      </c>
    </row>
    <row r="85" spans="2:28" x14ac:dyDescent="0.25">
      <c r="B85" s="51" t="str">
        <f t="shared" si="4"/>
        <v>12.12.2020</v>
      </c>
      <c r="C85" s="52">
        <f t="shared" si="5"/>
        <v>0</v>
      </c>
      <c r="D85" s="47">
        <f t="shared" si="6"/>
        <v>0</v>
      </c>
      <c r="E85" s="37">
        <f t="shared" si="7"/>
        <v>0</v>
      </c>
      <c r="F85" s="38">
        <f t="shared" si="7"/>
        <v>0</v>
      </c>
      <c r="G85" s="38">
        <f t="shared" si="7"/>
        <v>0</v>
      </c>
      <c r="H85" s="38">
        <f t="shared" si="7"/>
        <v>0</v>
      </c>
      <c r="I85" s="38">
        <f t="shared" si="7"/>
        <v>0</v>
      </c>
      <c r="J85" s="38">
        <f t="shared" si="7"/>
        <v>0</v>
      </c>
      <c r="K85" s="38">
        <f t="shared" si="7"/>
        <v>0</v>
      </c>
      <c r="L85" s="38">
        <f t="shared" si="7"/>
        <v>0</v>
      </c>
      <c r="M85" s="38">
        <f t="shared" si="7"/>
        <v>0</v>
      </c>
      <c r="N85" s="38">
        <f t="shared" si="7"/>
        <v>0</v>
      </c>
      <c r="O85" s="38">
        <f t="shared" si="7"/>
        <v>0</v>
      </c>
      <c r="P85" s="38">
        <f t="shared" si="7"/>
        <v>0</v>
      </c>
      <c r="Q85" s="38">
        <f t="shared" si="7"/>
        <v>0</v>
      </c>
      <c r="R85" s="38">
        <f t="shared" si="7"/>
        <v>0</v>
      </c>
      <c r="S85" s="38">
        <f t="shared" si="7"/>
        <v>0</v>
      </c>
      <c r="T85" s="38">
        <f t="shared" ref="T85:AB85" si="8">T15+T50</f>
        <v>0</v>
      </c>
      <c r="U85" s="38">
        <f t="shared" si="8"/>
        <v>0</v>
      </c>
      <c r="V85" s="38">
        <f t="shared" si="8"/>
        <v>0</v>
      </c>
      <c r="W85" s="38">
        <f t="shared" si="8"/>
        <v>0</v>
      </c>
      <c r="X85" s="38">
        <f t="shared" si="8"/>
        <v>0</v>
      </c>
      <c r="Y85" s="38">
        <f t="shared" si="8"/>
        <v>0</v>
      </c>
      <c r="Z85" s="38">
        <f t="shared" si="8"/>
        <v>0</v>
      </c>
      <c r="AA85" s="38">
        <f t="shared" si="8"/>
        <v>0</v>
      </c>
      <c r="AB85" s="39">
        <f t="shared" si="8"/>
        <v>0</v>
      </c>
    </row>
    <row r="86" spans="2:28" x14ac:dyDescent="0.25">
      <c r="B86" s="51" t="str">
        <f t="shared" si="4"/>
        <v>13.12.2020</v>
      </c>
      <c r="C86" s="52">
        <f t="shared" si="5"/>
        <v>0</v>
      </c>
      <c r="D86" s="47">
        <f t="shared" si="6"/>
        <v>0</v>
      </c>
      <c r="E86" s="37">
        <f t="shared" ref="E86:AB96" si="9">E16+E51</f>
        <v>0</v>
      </c>
      <c r="F86" s="38">
        <f t="shared" si="9"/>
        <v>0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0</v>
      </c>
      <c r="P86" s="38">
        <f t="shared" si="9"/>
        <v>0</v>
      </c>
      <c r="Q86" s="38">
        <f t="shared" si="9"/>
        <v>0</v>
      </c>
      <c r="R86" s="38">
        <f t="shared" si="9"/>
        <v>0</v>
      </c>
      <c r="S86" s="38">
        <f t="shared" si="9"/>
        <v>0</v>
      </c>
      <c r="T86" s="38">
        <f t="shared" si="9"/>
        <v>0</v>
      </c>
      <c r="U86" s="38">
        <f t="shared" si="9"/>
        <v>0</v>
      </c>
      <c r="V86" s="38">
        <f t="shared" si="9"/>
        <v>0</v>
      </c>
      <c r="W86" s="38">
        <f t="shared" si="9"/>
        <v>0</v>
      </c>
      <c r="X86" s="38">
        <f t="shared" si="9"/>
        <v>0</v>
      </c>
      <c r="Y86" s="38">
        <f t="shared" si="9"/>
        <v>0</v>
      </c>
      <c r="Z86" s="38">
        <f t="shared" si="9"/>
        <v>0</v>
      </c>
      <c r="AA86" s="38">
        <f t="shared" si="9"/>
        <v>0</v>
      </c>
      <c r="AB86" s="39">
        <f t="shared" si="9"/>
        <v>0</v>
      </c>
    </row>
    <row r="87" spans="2:28" x14ac:dyDescent="0.25">
      <c r="B87" s="51" t="str">
        <f t="shared" si="4"/>
        <v>14.12.2020</v>
      </c>
      <c r="C87" s="52">
        <f t="shared" si="5"/>
        <v>0</v>
      </c>
      <c r="D87" s="47">
        <f t="shared" si="6"/>
        <v>-43</v>
      </c>
      <c r="E87" s="37">
        <f t="shared" si="9"/>
        <v>-26</v>
      </c>
      <c r="F87" s="38">
        <f t="shared" si="9"/>
        <v>-17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0</v>
      </c>
      <c r="L87" s="38">
        <f t="shared" si="9"/>
        <v>0</v>
      </c>
      <c r="M87" s="38">
        <f t="shared" si="9"/>
        <v>0</v>
      </c>
      <c r="N87" s="38">
        <f t="shared" si="9"/>
        <v>0</v>
      </c>
      <c r="O87" s="38">
        <f t="shared" si="9"/>
        <v>0</v>
      </c>
      <c r="P87" s="38">
        <f t="shared" si="9"/>
        <v>0</v>
      </c>
      <c r="Q87" s="38">
        <f t="shared" si="9"/>
        <v>0</v>
      </c>
      <c r="R87" s="38">
        <f t="shared" si="9"/>
        <v>0</v>
      </c>
      <c r="S87" s="38">
        <f t="shared" si="9"/>
        <v>0</v>
      </c>
      <c r="T87" s="38">
        <f t="shared" si="9"/>
        <v>0</v>
      </c>
      <c r="U87" s="38">
        <f t="shared" si="9"/>
        <v>0</v>
      </c>
      <c r="V87" s="38">
        <f t="shared" si="9"/>
        <v>0</v>
      </c>
      <c r="W87" s="38">
        <f t="shared" si="9"/>
        <v>0</v>
      </c>
      <c r="X87" s="38">
        <f t="shared" si="9"/>
        <v>0</v>
      </c>
      <c r="Y87" s="38">
        <f t="shared" si="9"/>
        <v>0</v>
      </c>
      <c r="Z87" s="38">
        <f t="shared" si="9"/>
        <v>0</v>
      </c>
      <c r="AA87" s="38">
        <f t="shared" si="9"/>
        <v>0</v>
      </c>
      <c r="AB87" s="39">
        <f t="shared" si="9"/>
        <v>0</v>
      </c>
    </row>
    <row r="88" spans="2:28" x14ac:dyDescent="0.25">
      <c r="B88" s="51" t="str">
        <f t="shared" si="4"/>
        <v>15.12.2020</v>
      </c>
      <c r="C88" s="52">
        <f t="shared" si="5"/>
        <v>0</v>
      </c>
      <c r="D88" s="47">
        <f t="shared" si="6"/>
        <v>-100</v>
      </c>
      <c r="E88" s="37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0</v>
      </c>
      <c r="L88" s="38">
        <f t="shared" si="9"/>
        <v>0</v>
      </c>
      <c r="M88" s="38">
        <f t="shared" si="9"/>
        <v>0</v>
      </c>
      <c r="N88" s="38">
        <f t="shared" si="9"/>
        <v>0</v>
      </c>
      <c r="O88" s="38">
        <f t="shared" si="9"/>
        <v>0</v>
      </c>
      <c r="P88" s="38">
        <f t="shared" si="9"/>
        <v>0</v>
      </c>
      <c r="Q88" s="38">
        <f t="shared" si="9"/>
        <v>0</v>
      </c>
      <c r="R88" s="38">
        <f t="shared" si="9"/>
        <v>0</v>
      </c>
      <c r="S88" s="38">
        <f t="shared" si="9"/>
        <v>-20</v>
      </c>
      <c r="T88" s="38">
        <f t="shared" si="9"/>
        <v>-20</v>
      </c>
      <c r="U88" s="38">
        <f t="shared" si="9"/>
        <v>-20</v>
      </c>
      <c r="V88" s="38">
        <f t="shared" si="9"/>
        <v>-20</v>
      </c>
      <c r="W88" s="38">
        <f t="shared" si="9"/>
        <v>-20</v>
      </c>
      <c r="X88" s="38">
        <f t="shared" si="9"/>
        <v>0</v>
      </c>
      <c r="Y88" s="38">
        <f t="shared" si="9"/>
        <v>0</v>
      </c>
      <c r="Z88" s="38">
        <f t="shared" si="9"/>
        <v>0</v>
      </c>
      <c r="AA88" s="38">
        <f t="shared" si="9"/>
        <v>0</v>
      </c>
      <c r="AB88" s="39">
        <f t="shared" si="9"/>
        <v>0</v>
      </c>
    </row>
    <row r="89" spans="2:28" x14ac:dyDescent="0.25">
      <c r="B89" s="51" t="str">
        <f t="shared" si="4"/>
        <v>16.12.2020</v>
      </c>
      <c r="C89" s="52">
        <f t="shared" si="5"/>
        <v>0</v>
      </c>
      <c r="D89" s="47">
        <f t="shared" si="6"/>
        <v>0</v>
      </c>
      <c r="E89" s="37">
        <f t="shared" si="9"/>
        <v>0</v>
      </c>
      <c r="F89" s="38">
        <f t="shared" si="9"/>
        <v>0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0</v>
      </c>
      <c r="M89" s="38">
        <f t="shared" si="9"/>
        <v>0</v>
      </c>
      <c r="N89" s="38">
        <f t="shared" si="9"/>
        <v>0</v>
      </c>
      <c r="O89" s="38">
        <f t="shared" si="9"/>
        <v>0</v>
      </c>
      <c r="P89" s="38">
        <f t="shared" si="9"/>
        <v>0</v>
      </c>
      <c r="Q89" s="38">
        <f t="shared" si="9"/>
        <v>0</v>
      </c>
      <c r="R89" s="38">
        <f t="shared" si="9"/>
        <v>0</v>
      </c>
      <c r="S89" s="38">
        <f t="shared" si="9"/>
        <v>0</v>
      </c>
      <c r="T89" s="38">
        <f t="shared" si="9"/>
        <v>0</v>
      </c>
      <c r="U89" s="38">
        <f t="shared" si="9"/>
        <v>0</v>
      </c>
      <c r="V89" s="38">
        <f t="shared" si="9"/>
        <v>0</v>
      </c>
      <c r="W89" s="38">
        <f t="shared" si="9"/>
        <v>0</v>
      </c>
      <c r="X89" s="38">
        <f t="shared" si="9"/>
        <v>0</v>
      </c>
      <c r="Y89" s="38">
        <f t="shared" si="9"/>
        <v>0</v>
      </c>
      <c r="Z89" s="38">
        <f t="shared" si="9"/>
        <v>0</v>
      </c>
      <c r="AA89" s="38">
        <f t="shared" si="9"/>
        <v>0</v>
      </c>
      <c r="AB89" s="39">
        <f t="shared" si="9"/>
        <v>0</v>
      </c>
    </row>
    <row r="90" spans="2:28" x14ac:dyDescent="0.25">
      <c r="B90" s="51" t="str">
        <f t="shared" si="4"/>
        <v>17.12.2020</v>
      </c>
      <c r="C90" s="52">
        <f t="shared" si="5"/>
        <v>0</v>
      </c>
      <c r="D90" s="47">
        <f t="shared" si="6"/>
        <v>-248</v>
      </c>
      <c r="E90" s="37">
        <f t="shared" si="9"/>
        <v>0</v>
      </c>
      <c r="F90" s="38">
        <f t="shared" si="9"/>
        <v>-33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0</v>
      </c>
      <c r="L90" s="38">
        <f t="shared" si="9"/>
        <v>0</v>
      </c>
      <c r="M90" s="38">
        <f t="shared" si="9"/>
        <v>0</v>
      </c>
      <c r="N90" s="38">
        <f t="shared" si="9"/>
        <v>0</v>
      </c>
      <c r="O90" s="38">
        <f t="shared" si="9"/>
        <v>0</v>
      </c>
      <c r="P90" s="38">
        <f t="shared" si="9"/>
        <v>0</v>
      </c>
      <c r="Q90" s="38">
        <f t="shared" si="9"/>
        <v>0</v>
      </c>
      <c r="R90" s="38">
        <f t="shared" si="9"/>
        <v>0</v>
      </c>
      <c r="S90" s="38">
        <f t="shared" si="9"/>
        <v>0</v>
      </c>
      <c r="T90" s="38">
        <f t="shared" si="9"/>
        <v>0</v>
      </c>
      <c r="U90" s="38">
        <f t="shared" si="9"/>
        <v>-8</v>
      </c>
      <c r="V90" s="38">
        <f t="shared" si="9"/>
        <v>-20</v>
      </c>
      <c r="W90" s="38">
        <f t="shared" si="9"/>
        <v>-35</v>
      </c>
      <c r="X90" s="38">
        <f t="shared" si="9"/>
        <v>-40</v>
      </c>
      <c r="Y90" s="38">
        <f t="shared" si="9"/>
        <v>-40</v>
      </c>
      <c r="Z90" s="38">
        <f t="shared" si="9"/>
        <v>-37</v>
      </c>
      <c r="AA90" s="38">
        <f t="shared" si="9"/>
        <v>-35</v>
      </c>
      <c r="AB90" s="39">
        <f t="shared" si="9"/>
        <v>0</v>
      </c>
    </row>
    <row r="91" spans="2:28" x14ac:dyDescent="0.25">
      <c r="B91" s="51" t="str">
        <f t="shared" si="4"/>
        <v>18.12.2020</v>
      </c>
      <c r="C91" s="52">
        <f t="shared" si="5"/>
        <v>0</v>
      </c>
      <c r="D91" s="47">
        <f t="shared" si="6"/>
        <v>-280</v>
      </c>
      <c r="E91" s="37">
        <f t="shared" si="9"/>
        <v>-26</v>
      </c>
      <c r="F91" s="38">
        <f t="shared" si="9"/>
        <v>-24</v>
      </c>
      <c r="G91" s="38">
        <f t="shared" si="9"/>
        <v>-15</v>
      </c>
      <c r="H91" s="38">
        <f t="shared" si="9"/>
        <v>0</v>
      </c>
      <c r="I91" s="38">
        <f t="shared" si="9"/>
        <v>0</v>
      </c>
      <c r="J91" s="38">
        <f t="shared" si="9"/>
        <v>0</v>
      </c>
      <c r="K91" s="38">
        <f t="shared" si="9"/>
        <v>-30</v>
      </c>
      <c r="L91" s="38">
        <f t="shared" si="9"/>
        <v>-40</v>
      </c>
      <c r="M91" s="38">
        <f t="shared" si="9"/>
        <v>0</v>
      </c>
      <c r="N91" s="38">
        <f t="shared" si="9"/>
        <v>0</v>
      </c>
      <c r="O91" s="38">
        <f t="shared" si="9"/>
        <v>0</v>
      </c>
      <c r="P91" s="38">
        <f t="shared" si="9"/>
        <v>0</v>
      </c>
      <c r="Q91" s="38">
        <f t="shared" si="9"/>
        <v>0</v>
      </c>
      <c r="R91" s="38">
        <f t="shared" si="9"/>
        <v>0</v>
      </c>
      <c r="S91" s="38">
        <f t="shared" si="9"/>
        <v>0</v>
      </c>
      <c r="T91" s="38">
        <f t="shared" si="9"/>
        <v>0</v>
      </c>
      <c r="U91" s="38">
        <f t="shared" si="9"/>
        <v>0</v>
      </c>
      <c r="V91" s="38">
        <f t="shared" si="9"/>
        <v>0</v>
      </c>
      <c r="W91" s="38">
        <f t="shared" si="9"/>
        <v>0</v>
      </c>
      <c r="X91" s="38">
        <f t="shared" si="9"/>
        <v>0</v>
      </c>
      <c r="Y91" s="38">
        <f t="shared" si="9"/>
        <v>-20</v>
      </c>
      <c r="Z91" s="38">
        <f t="shared" si="9"/>
        <v>-25</v>
      </c>
      <c r="AA91" s="38">
        <f t="shared" si="9"/>
        <v>-50</v>
      </c>
      <c r="AB91" s="39">
        <f t="shared" si="9"/>
        <v>-50</v>
      </c>
    </row>
    <row r="92" spans="2:28" x14ac:dyDescent="0.25">
      <c r="B92" s="51" t="str">
        <f t="shared" si="4"/>
        <v>19.12.2020</v>
      </c>
      <c r="C92" s="52">
        <f t="shared" si="5"/>
        <v>86</v>
      </c>
      <c r="D92" s="47">
        <f t="shared" si="6"/>
        <v>-69</v>
      </c>
      <c r="E92" s="37">
        <f t="shared" si="9"/>
        <v>0</v>
      </c>
      <c r="F92" s="38">
        <f t="shared" si="9"/>
        <v>0</v>
      </c>
      <c r="G92" s="38">
        <f t="shared" si="9"/>
        <v>0</v>
      </c>
      <c r="H92" s="38">
        <f t="shared" si="9"/>
        <v>0</v>
      </c>
      <c r="I92" s="38">
        <f t="shared" si="9"/>
        <v>0</v>
      </c>
      <c r="J92" s="38">
        <f t="shared" si="9"/>
        <v>0</v>
      </c>
      <c r="K92" s="38">
        <f t="shared" si="9"/>
        <v>-30</v>
      </c>
      <c r="L92" s="38">
        <f t="shared" si="9"/>
        <v>-32</v>
      </c>
      <c r="M92" s="38">
        <f t="shared" si="9"/>
        <v>0</v>
      </c>
      <c r="N92" s="38">
        <f t="shared" si="9"/>
        <v>0</v>
      </c>
      <c r="O92" s="38">
        <f t="shared" si="9"/>
        <v>0</v>
      </c>
      <c r="P92" s="38">
        <f t="shared" si="9"/>
        <v>0</v>
      </c>
      <c r="Q92" s="38">
        <f t="shared" si="9"/>
        <v>0</v>
      </c>
      <c r="R92" s="38">
        <f t="shared" si="9"/>
        <v>0</v>
      </c>
      <c r="S92" s="38">
        <f t="shared" si="9"/>
        <v>6</v>
      </c>
      <c r="T92" s="38">
        <f t="shared" si="9"/>
        <v>20</v>
      </c>
      <c r="U92" s="38">
        <f t="shared" si="9"/>
        <v>20</v>
      </c>
      <c r="V92" s="38">
        <f t="shared" si="9"/>
        <v>20</v>
      </c>
      <c r="W92" s="38">
        <f t="shared" si="9"/>
        <v>20</v>
      </c>
      <c r="X92" s="38">
        <f t="shared" si="9"/>
        <v>-7</v>
      </c>
      <c r="Y92" s="38">
        <f t="shared" si="9"/>
        <v>0</v>
      </c>
      <c r="Z92" s="38">
        <f t="shared" si="9"/>
        <v>0</v>
      </c>
      <c r="AA92" s="38">
        <f t="shared" si="9"/>
        <v>0</v>
      </c>
      <c r="AB92" s="39">
        <f t="shared" si="9"/>
        <v>0</v>
      </c>
    </row>
    <row r="93" spans="2:28" x14ac:dyDescent="0.25">
      <c r="B93" s="51" t="str">
        <f t="shared" si="4"/>
        <v>20.12.2020</v>
      </c>
      <c r="C93" s="52">
        <f t="shared" si="5"/>
        <v>154</v>
      </c>
      <c r="D93" s="47">
        <f t="shared" si="6"/>
        <v>-20</v>
      </c>
      <c r="E93" s="37">
        <f t="shared" si="9"/>
        <v>2</v>
      </c>
      <c r="F93" s="38">
        <f t="shared" si="9"/>
        <v>10</v>
      </c>
      <c r="G93" s="38">
        <f t="shared" si="9"/>
        <v>10</v>
      </c>
      <c r="H93" s="38">
        <f t="shared" si="9"/>
        <v>2</v>
      </c>
      <c r="I93" s="38">
        <f t="shared" si="9"/>
        <v>0</v>
      </c>
      <c r="J93" s="38">
        <f t="shared" si="9"/>
        <v>0</v>
      </c>
      <c r="K93" s="38">
        <f t="shared" si="9"/>
        <v>-20</v>
      </c>
      <c r="L93" s="38">
        <f t="shared" si="9"/>
        <v>0</v>
      </c>
      <c r="M93" s="38">
        <f t="shared" si="9"/>
        <v>0</v>
      </c>
      <c r="N93" s="38">
        <f t="shared" si="9"/>
        <v>0</v>
      </c>
      <c r="O93" s="38">
        <f t="shared" si="9"/>
        <v>0</v>
      </c>
      <c r="P93" s="38">
        <f t="shared" si="9"/>
        <v>10</v>
      </c>
      <c r="Q93" s="38">
        <f t="shared" si="9"/>
        <v>10</v>
      </c>
      <c r="R93" s="38">
        <f t="shared" si="9"/>
        <v>10</v>
      </c>
      <c r="S93" s="38">
        <f t="shared" si="9"/>
        <v>10</v>
      </c>
      <c r="T93" s="38">
        <f t="shared" si="9"/>
        <v>10</v>
      </c>
      <c r="U93" s="38">
        <f t="shared" si="9"/>
        <v>10</v>
      </c>
      <c r="V93" s="38">
        <f t="shared" si="9"/>
        <v>10</v>
      </c>
      <c r="W93" s="38">
        <f t="shared" si="9"/>
        <v>10</v>
      </c>
      <c r="X93" s="38">
        <f t="shared" si="9"/>
        <v>10</v>
      </c>
      <c r="Y93" s="38">
        <f t="shared" si="9"/>
        <v>10</v>
      </c>
      <c r="Z93" s="38">
        <f t="shared" si="9"/>
        <v>10</v>
      </c>
      <c r="AA93" s="38">
        <f t="shared" si="9"/>
        <v>10</v>
      </c>
      <c r="AB93" s="39">
        <f t="shared" si="9"/>
        <v>10</v>
      </c>
    </row>
    <row r="94" spans="2:28" x14ac:dyDescent="0.25">
      <c r="B94" s="51" t="str">
        <f t="shared" si="4"/>
        <v>21.12.2020</v>
      </c>
      <c r="C94" s="52">
        <f t="shared" si="5"/>
        <v>390</v>
      </c>
      <c r="D94" s="47">
        <f t="shared" si="6"/>
        <v>0</v>
      </c>
      <c r="E94" s="37">
        <f t="shared" si="9"/>
        <v>20</v>
      </c>
      <c r="F94" s="38">
        <f t="shared" si="9"/>
        <v>20</v>
      </c>
      <c r="G94" s="38">
        <f t="shared" si="9"/>
        <v>20</v>
      </c>
      <c r="H94" s="38">
        <f t="shared" si="9"/>
        <v>20</v>
      </c>
      <c r="I94" s="38">
        <f t="shared" si="9"/>
        <v>20</v>
      </c>
      <c r="J94" s="38">
        <f t="shared" si="9"/>
        <v>20</v>
      </c>
      <c r="K94" s="38">
        <f t="shared" si="9"/>
        <v>20</v>
      </c>
      <c r="L94" s="38">
        <f t="shared" si="9"/>
        <v>20</v>
      </c>
      <c r="M94" s="38">
        <f t="shared" si="9"/>
        <v>20</v>
      </c>
      <c r="N94" s="38">
        <f t="shared" si="9"/>
        <v>20</v>
      </c>
      <c r="O94" s="38">
        <f t="shared" si="9"/>
        <v>20</v>
      </c>
      <c r="P94" s="38">
        <f t="shared" si="9"/>
        <v>6</v>
      </c>
      <c r="Q94" s="38">
        <f t="shared" si="9"/>
        <v>0</v>
      </c>
      <c r="R94" s="38">
        <f t="shared" si="9"/>
        <v>0</v>
      </c>
      <c r="S94" s="38">
        <f t="shared" si="9"/>
        <v>18</v>
      </c>
      <c r="T94" s="38">
        <f t="shared" si="9"/>
        <v>20</v>
      </c>
      <c r="U94" s="38">
        <f t="shared" si="9"/>
        <v>20</v>
      </c>
      <c r="V94" s="38">
        <f t="shared" si="9"/>
        <v>20</v>
      </c>
      <c r="W94" s="38">
        <f t="shared" si="9"/>
        <v>20</v>
      </c>
      <c r="X94" s="38">
        <f t="shared" si="9"/>
        <v>20</v>
      </c>
      <c r="Y94" s="38">
        <f t="shared" si="9"/>
        <v>20</v>
      </c>
      <c r="Z94" s="38">
        <f t="shared" si="9"/>
        <v>20</v>
      </c>
      <c r="AA94" s="38">
        <f t="shared" si="9"/>
        <v>6</v>
      </c>
      <c r="AB94" s="39">
        <f t="shared" si="9"/>
        <v>0</v>
      </c>
    </row>
    <row r="95" spans="2:28" x14ac:dyDescent="0.25">
      <c r="B95" s="51" t="str">
        <f t="shared" si="4"/>
        <v>22.12.2020</v>
      </c>
      <c r="C95" s="52">
        <f t="shared" si="5"/>
        <v>22</v>
      </c>
      <c r="D95" s="47">
        <f t="shared" si="6"/>
        <v>-62</v>
      </c>
      <c r="E95" s="37">
        <f t="shared" si="9"/>
        <v>0</v>
      </c>
      <c r="F95" s="38">
        <f t="shared" si="9"/>
        <v>0</v>
      </c>
      <c r="G95" s="38">
        <f t="shared" si="9"/>
        <v>0</v>
      </c>
      <c r="H95" s="38">
        <f t="shared" si="9"/>
        <v>0</v>
      </c>
      <c r="I95" s="38">
        <f t="shared" si="9"/>
        <v>0</v>
      </c>
      <c r="J95" s="38">
        <f t="shared" si="9"/>
        <v>0</v>
      </c>
      <c r="K95" s="38">
        <f t="shared" si="9"/>
        <v>0</v>
      </c>
      <c r="L95" s="38">
        <f t="shared" si="9"/>
        <v>0</v>
      </c>
      <c r="M95" s="38">
        <f t="shared" si="9"/>
        <v>0</v>
      </c>
      <c r="N95" s="38">
        <f t="shared" si="9"/>
        <v>0</v>
      </c>
      <c r="O95" s="38">
        <f t="shared" si="9"/>
        <v>0</v>
      </c>
      <c r="P95" s="38">
        <f t="shared" si="9"/>
        <v>-18</v>
      </c>
      <c r="Q95" s="38">
        <f t="shared" si="9"/>
        <v>-20</v>
      </c>
      <c r="R95" s="38">
        <f t="shared" si="9"/>
        <v>-24</v>
      </c>
      <c r="S95" s="38">
        <f t="shared" si="9"/>
        <v>0</v>
      </c>
      <c r="T95" s="38">
        <f t="shared" si="9"/>
        <v>18</v>
      </c>
      <c r="U95" s="38">
        <f t="shared" si="9"/>
        <v>4</v>
      </c>
      <c r="V95" s="38">
        <f t="shared" si="9"/>
        <v>0</v>
      </c>
      <c r="W95" s="38">
        <f t="shared" si="9"/>
        <v>0</v>
      </c>
      <c r="X95" s="38">
        <f t="shared" si="9"/>
        <v>0</v>
      </c>
      <c r="Y95" s="38">
        <f t="shared" si="9"/>
        <v>0</v>
      </c>
      <c r="Z95" s="38">
        <f t="shared" si="9"/>
        <v>0</v>
      </c>
      <c r="AA95" s="38">
        <f t="shared" si="9"/>
        <v>0</v>
      </c>
      <c r="AB95" s="39">
        <f t="shared" si="9"/>
        <v>0</v>
      </c>
    </row>
    <row r="96" spans="2:28" x14ac:dyDescent="0.25">
      <c r="B96" s="51" t="str">
        <f t="shared" si="4"/>
        <v>23.12.2020</v>
      </c>
      <c r="C96" s="52">
        <f t="shared" si="5"/>
        <v>352</v>
      </c>
      <c r="D96" s="47">
        <f t="shared" si="6"/>
        <v>0</v>
      </c>
      <c r="E96" s="37">
        <f t="shared" si="9"/>
        <v>4</v>
      </c>
      <c r="F96" s="38">
        <f t="shared" si="9"/>
        <v>20</v>
      </c>
      <c r="G96" s="38">
        <f t="shared" si="9"/>
        <v>20</v>
      </c>
      <c r="H96" s="38">
        <f t="shared" si="9"/>
        <v>8</v>
      </c>
      <c r="I96" s="38">
        <f t="shared" si="9"/>
        <v>0</v>
      </c>
      <c r="J96" s="38">
        <f t="shared" si="9"/>
        <v>0</v>
      </c>
      <c r="K96" s="38">
        <f t="shared" si="9"/>
        <v>0</v>
      </c>
      <c r="L96" s="38">
        <f t="shared" si="9"/>
        <v>0</v>
      </c>
      <c r="M96" s="38">
        <f t="shared" si="9"/>
        <v>0</v>
      </c>
      <c r="N96" s="38">
        <f t="shared" si="9"/>
        <v>20</v>
      </c>
      <c r="O96" s="38">
        <f t="shared" si="9"/>
        <v>20</v>
      </c>
      <c r="P96" s="38">
        <f t="shared" si="9"/>
        <v>20</v>
      </c>
      <c r="Q96" s="38">
        <f t="shared" si="9"/>
        <v>20</v>
      </c>
      <c r="R96" s="38">
        <f t="shared" si="9"/>
        <v>20</v>
      </c>
      <c r="S96" s="38">
        <f t="shared" si="9"/>
        <v>20</v>
      </c>
      <c r="T96" s="38">
        <f t="shared" ref="T96:AB96" si="10">T26+T61</f>
        <v>20</v>
      </c>
      <c r="U96" s="38">
        <f t="shared" si="10"/>
        <v>20</v>
      </c>
      <c r="V96" s="38">
        <f t="shared" si="10"/>
        <v>20</v>
      </c>
      <c r="W96" s="38">
        <f t="shared" si="10"/>
        <v>20</v>
      </c>
      <c r="X96" s="38">
        <f t="shared" si="10"/>
        <v>20</v>
      </c>
      <c r="Y96" s="38">
        <f t="shared" si="10"/>
        <v>20</v>
      </c>
      <c r="Z96" s="38">
        <f t="shared" si="10"/>
        <v>20</v>
      </c>
      <c r="AA96" s="38">
        <f t="shared" si="10"/>
        <v>20</v>
      </c>
      <c r="AB96" s="39">
        <f t="shared" si="10"/>
        <v>20</v>
      </c>
    </row>
    <row r="97" spans="2:28" x14ac:dyDescent="0.25">
      <c r="B97" s="51" t="str">
        <f t="shared" si="4"/>
        <v>24.12.2020</v>
      </c>
      <c r="C97" s="52">
        <f t="shared" si="5"/>
        <v>450</v>
      </c>
      <c r="D97" s="47">
        <f t="shared" si="6"/>
        <v>0</v>
      </c>
      <c r="E97" s="37">
        <f t="shared" ref="E97:AB104" si="11">E27+E62</f>
        <v>20</v>
      </c>
      <c r="F97" s="38">
        <f t="shared" si="11"/>
        <v>20</v>
      </c>
      <c r="G97" s="38">
        <f t="shared" si="11"/>
        <v>20</v>
      </c>
      <c r="H97" s="38">
        <f t="shared" si="11"/>
        <v>20</v>
      </c>
      <c r="I97" s="38">
        <f t="shared" si="11"/>
        <v>20</v>
      </c>
      <c r="J97" s="38">
        <f t="shared" si="11"/>
        <v>20</v>
      </c>
      <c r="K97" s="38">
        <f t="shared" si="11"/>
        <v>20</v>
      </c>
      <c r="L97" s="38">
        <f t="shared" si="11"/>
        <v>20</v>
      </c>
      <c r="M97" s="38">
        <f t="shared" si="11"/>
        <v>20</v>
      </c>
      <c r="N97" s="38">
        <f t="shared" si="11"/>
        <v>20</v>
      </c>
      <c r="O97" s="38">
        <f t="shared" si="11"/>
        <v>20</v>
      </c>
      <c r="P97" s="38">
        <f t="shared" si="11"/>
        <v>20</v>
      </c>
      <c r="Q97" s="38">
        <f t="shared" si="11"/>
        <v>20</v>
      </c>
      <c r="R97" s="38">
        <f t="shared" si="11"/>
        <v>20</v>
      </c>
      <c r="S97" s="38">
        <f t="shared" si="11"/>
        <v>20</v>
      </c>
      <c r="T97" s="38">
        <f t="shared" si="11"/>
        <v>20</v>
      </c>
      <c r="U97" s="38">
        <f t="shared" si="11"/>
        <v>20</v>
      </c>
      <c r="V97" s="38">
        <f t="shared" si="11"/>
        <v>20</v>
      </c>
      <c r="W97" s="38">
        <f t="shared" si="11"/>
        <v>20</v>
      </c>
      <c r="X97" s="38">
        <f t="shared" si="11"/>
        <v>20</v>
      </c>
      <c r="Y97" s="38">
        <f t="shared" si="11"/>
        <v>20</v>
      </c>
      <c r="Z97" s="38">
        <f t="shared" si="11"/>
        <v>0</v>
      </c>
      <c r="AA97" s="38">
        <f t="shared" si="11"/>
        <v>10</v>
      </c>
      <c r="AB97" s="39">
        <f t="shared" si="11"/>
        <v>20</v>
      </c>
    </row>
    <row r="98" spans="2:28" x14ac:dyDescent="0.25">
      <c r="B98" s="51" t="str">
        <f t="shared" si="4"/>
        <v>25.12.2020</v>
      </c>
      <c r="C98" s="52">
        <f t="shared" si="5"/>
        <v>198</v>
      </c>
      <c r="D98" s="47">
        <f t="shared" si="6"/>
        <v>0</v>
      </c>
      <c r="E98" s="37">
        <f t="shared" si="11"/>
        <v>20</v>
      </c>
      <c r="F98" s="38">
        <f t="shared" si="11"/>
        <v>20</v>
      </c>
      <c r="G98" s="38">
        <f t="shared" si="11"/>
        <v>20</v>
      </c>
      <c r="H98" s="38">
        <f t="shared" si="11"/>
        <v>20</v>
      </c>
      <c r="I98" s="38">
        <f t="shared" si="11"/>
        <v>6</v>
      </c>
      <c r="J98" s="38">
        <f t="shared" si="11"/>
        <v>0</v>
      </c>
      <c r="K98" s="38">
        <f t="shared" si="11"/>
        <v>0</v>
      </c>
      <c r="L98" s="38">
        <f t="shared" si="11"/>
        <v>0</v>
      </c>
      <c r="M98" s="38">
        <f t="shared" si="11"/>
        <v>0</v>
      </c>
      <c r="N98" s="38">
        <f t="shared" si="11"/>
        <v>0</v>
      </c>
      <c r="O98" s="38">
        <f t="shared" si="11"/>
        <v>0</v>
      </c>
      <c r="P98" s="38">
        <f t="shared" si="11"/>
        <v>16</v>
      </c>
      <c r="Q98" s="38">
        <f t="shared" si="11"/>
        <v>20</v>
      </c>
      <c r="R98" s="38">
        <f t="shared" si="11"/>
        <v>20</v>
      </c>
      <c r="S98" s="38">
        <f t="shared" si="11"/>
        <v>20</v>
      </c>
      <c r="T98" s="38">
        <f t="shared" si="11"/>
        <v>20</v>
      </c>
      <c r="U98" s="38">
        <f t="shared" si="11"/>
        <v>16</v>
      </c>
      <c r="V98" s="38">
        <f t="shared" si="11"/>
        <v>0</v>
      </c>
      <c r="W98" s="38">
        <f t="shared" si="11"/>
        <v>0</v>
      </c>
      <c r="X98" s="38">
        <f t="shared" si="11"/>
        <v>0</v>
      </c>
      <c r="Y98" s="38">
        <f t="shared" si="11"/>
        <v>0</v>
      </c>
      <c r="Z98" s="38">
        <f t="shared" si="11"/>
        <v>0</v>
      </c>
      <c r="AA98" s="38">
        <f t="shared" si="11"/>
        <v>0</v>
      </c>
      <c r="AB98" s="39">
        <f t="shared" si="11"/>
        <v>0</v>
      </c>
    </row>
    <row r="99" spans="2:28" x14ac:dyDescent="0.25">
      <c r="B99" s="51" t="str">
        <f t="shared" si="4"/>
        <v>26.12.2020</v>
      </c>
      <c r="C99" s="52">
        <f t="shared" si="5"/>
        <v>0</v>
      </c>
      <c r="D99" s="47">
        <f t="shared" si="6"/>
        <v>-616</v>
      </c>
      <c r="E99" s="37">
        <f t="shared" si="11"/>
        <v>0</v>
      </c>
      <c r="F99" s="38">
        <f t="shared" si="11"/>
        <v>0</v>
      </c>
      <c r="G99" s="38">
        <f t="shared" si="11"/>
        <v>0</v>
      </c>
      <c r="H99" s="38">
        <f t="shared" si="11"/>
        <v>0</v>
      </c>
      <c r="I99" s="38">
        <f t="shared" si="11"/>
        <v>0</v>
      </c>
      <c r="J99" s="38">
        <f t="shared" si="11"/>
        <v>0</v>
      </c>
      <c r="K99" s="38">
        <f t="shared" si="11"/>
        <v>-40</v>
      </c>
      <c r="L99" s="38">
        <f t="shared" si="11"/>
        <v>-39</v>
      </c>
      <c r="M99" s="38">
        <f t="shared" si="11"/>
        <v>-28</v>
      </c>
      <c r="N99" s="38">
        <f t="shared" si="11"/>
        <v>-50</v>
      </c>
      <c r="O99" s="38">
        <f t="shared" si="11"/>
        <v>-40</v>
      </c>
      <c r="P99" s="38">
        <f t="shared" si="11"/>
        <v>-40</v>
      </c>
      <c r="Q99" s="38">
        <f t="shared" si="11"/>
        <v>-40</v>
      </c>
      <c r="R99" s="38">
        <f t="shared" si="11"/>
        <v>-40</v>
      </c>
      <c r="S99" s="38">
        <f t="shared" si="11"/>
        <v>0</v>
      </c>
      <c r="T99" s="38">
        <f t="shared" si="11"/>
        <v>0</v>
      </c>
      <c r="U99" s="38">
        <f t="shared" si="11"/>
        <v>0</v>
      </c>
      <c r="V99" s="38">
        <f t="shared" si="11"/>
        <v>-29</v>
      </c>
      <c r="W99" s="38">
        <f t="shared" si="11"/>
        <v>-25</v>
      </c>
      <c r="X99" s="38">
        <f t="shared" si="11"/>
        <v>-46</v>
      </c>
      <c r="Y99" s="38">
        <f t="shared" si="11"/>
        <v>-50</v>
      </c>
      <c r="Z99" s="38">
        <f t="shared" si="11"/>
        <v>-50</v>
      </c>
      <c r="AA99" s="38">
        <f t="shared" si="11"/>
        <v>-50</v>
      </c>
      <c r="AB99" s="39">
        <f t="shared" si="11"/>
        <v>-49</v>
      </c>
    </row>
    <row r="100" spans="2:28" x14ac:dyDescent="0.25">
      <c r="B100" s="51" t="str">
        <f t="shared" si="4"/>
        <v>27.12.2020</v>
      </c>
      <c r="C100" s="52">
        <f t="shared" si="5"/>
        <v>276</v>
      </c>
      <c r="D100" s="47">
        <f t="shared" si="6"/>
        <v>-159</v>
      </c>
      <c r="E100" s="37">
        <f t="shared" si="11"/>
        <v>-23</v>
      </c>
      <c r="F100" s="38">
        <f t="shared" si="11"/>
        <v>0</v>
      </c>
      <c r="G100" s="38">
        <f t="shared" si="11"/>
        <v>0</v>
      </c>
      <c r="H100" s="38">
        <f t="shared" si="11"/>
        <v>-8</v>
      </c>
      <c r="I100" s="38">
        <f t="shared" si="11"/>
        <v>-10</v>
      </c>
      <c r="J100" s="38">
        <f t="shared" si="11"/>
        <v>-10</v>
      </c>
      <c r="K100" s="38">
        <f t="shared" si="11"/>
        <v>-10</v>
      </c>
      <c r="L100" s="38">
        <f t="shared" si="11"/>
        <v>-22</v>
      </c>
      <c r="M100" s="38">
        <f t="shared" si="11"/>
        <v>-40</v>
      </c>
      <c r="N100" s="38">
        <f t="shared" si="11"/>
        <v>-36</v>
      </c>
      <c r="O100" s="38">
        <f t="shared" si="11"/>
        <v>16</v>
      </c>
      <c r="P100" s="38">
        <f t="shared" si="11"/>
        <v>20</v>
      </c>
      <c r="Q100" s="38">
        <f t="shared" si="11"/>
        <v>20</v>
      </c>
      <c r="R100" s="38">
        <f t="shared" si="11"/>
        <v>20</v>
      </c>
      <c r="S100" s="38">
        <f t="shared" si="11"/>
        <v>20</v>
      </c>
      <c r="T100" s="38">
        <f t="shared" si="11"/>
        <v>20</v>
      </c>
      <c r="U100" s="38">
        <f t="shared" si="11"/>
        <v>20</v>
      </c>
      <c r="V100" s="38">
        <f t="shared" si="11"/>
        <v>20</v>
      </c>
      <c r="W100" s="38">
        <f t="shared" si="11"/>
        <v>20</v>
      </c>
      <c r="X100" s="38">
        <f t="shared" si="11"/>
        <v>20</v>
      </c>
      <c r="Y100" s="38">
        <f t="shared" si="11"/>
        <v>20</v>
      </c>
      <c r="Z100" s="38">
        <f t="shared" si="11"/>
        <v>20</v>
      </c>
      <c r="AA100" s="38">
        <f t="shared" si="11"/>
        <v>20</v>
      </c>
      <c r="AB100" s="39">
        <f t="shared" si="11"/>
        <v>20</v>
      </c>
    </row>
    <row r="101" spans="2:28" x14ac:dyDescent="0.25">
      <c r="B101" s="51" t="str">
        <f t="shared" si="4"/>
        <v>28.12.2020</v>
      </c>
      <c r="C101" s="52">
        <f t="shared" si="5"/>
        <v>88</v>
      </c>
      <c r="D101" s="47">
        <f t="shared" si="6"/>
        <v>-94</v>
      </c>
      <c r="E101" s="37">
        <f t="shared" si="11"/>
        <v>0</v>
      </c>
      <c r="F101" s="38">
        <f t="shared" si="11"/>
        <v>-21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8</v>
      </c>
      <c r="L101" s="38">
        <f t="shared" si="11"/>
        <v>20</v>
      </c>
      <c r="M101" s="38">
        <f t="shared" si="11"/>
        <v>0</v>
      </c>
      <c r="N101" s="38">
        <f t="shared" si="11"/>
        <v>0</v>
      </c>
      <c r="O101" s="38">
        <f t="shared" si="11"/>
        <v>20</v>
      </c>
      <c r="P101" s="38">
        <f t="shared" si="11"/>
        <v>20</v>
      </c>
      <c r="Q101" s="38">
        <f t="shared" si="11"/>
        <v>20</v>
      </c>
      <c r="R101" s="38">
        <f t="shared" si="11"/>
        <v>-12</v>
      </c>
      <c r="S101" s="38">
        <f t="shared" si="11"/>
        <v>0</v>
      </c>
      <c r="T101" s="38">
        <f t="shared" si="11"/>
        <v>0</v>
      </c>
      <c r="U101" s="38">
        <f t="shared" si="11"/>
        <v>0</v>
      </c>
      <c r="V101" s="38">
        <f t="shared" si="11"/>
        <v>0</v>
      </c>
      <c r="W101" s="38">
        <f t="shared" si="11"/>
        <v>-24</v>
      </c>
      <c r="X101" s="38">
        <f t="shared" si="11"/>
        <v>-21</v>
      </c>
      <c r="Y101" s="38">
        <f t="shared" si="11"/>
        <v>-6</v>
      </c>
      <c r="Z101" s="38">
        <f t="shared" si="11"/>
        <v>-10</v>
      </c>
      <c r="AA101" s="38">
        <f t="shared" si="11"/>
        <v>0</v>
      </c>
      <c r="AB101" s="39">
        <f t="shared" si="11"/>
        <v>0</v>
      </c>
    </row>
    <row r="102" spans="2:28" x14ac:dyDescent="0.25">
      <c r="B102" s="51" t="str">
        <f>B67</f>
        <v>29.12.2020</v>
      </c>
      <c r="C102" s="52">
        <f t="shared" si="5"/>
        <v>0</v>
      </c>
      <c r="D102" s="47">
        <f t="shared" si="6"/>
        <v>-296</v>
      </c>
      <c r="E102" s="37">
        <f t="shared" si="11"/>
        <v>0</v>
      </c>
      <c r="F102" s="38">
        <f t="shared" si="11"/>
        <v>-14</v>
      </c>
      <c r="G102" s="38">
        <f t="shared" si="11"/>
        <v>0</v>
      </c>
      <c r="H102" s="38">
        <f t="shared" si="11"/>
        <v>0</v>
      </c>
      <c r="I102" s="38">
        <f t="shared" si="11"/>
        <v>0</v>
      </c>
      <c r="J102" s="38">
        <f t="shared" si="11"/>
        <v>0</v>
      </c>
      <c r="K102" s="38">
        <f t="shared" si="11"/>
        <v>-15</v>
      </c>
      <c r="L102" s="38">
        <f t="shared" si="11"/>
        <v>-15</v>
      </c>
      <c r="M102" s="38">
        <f t="shared" si="11"/>
        <v>0</v>
      </c>
      <c r="N102" s="38">
        <f t="shared" si="11"/>
        <v>0</v>
      </c>
      <c r="O102" s="38">
        <f t="shared" si="11"/>
        <v>-13</v>
      </c>
      <c r="P102" s="38">
        <f t="shared" si="11"/>
        <v>-20</v>
      </c>
      <c r="Q102" s="38">
        <f t="shared" si="11"/>
        <v>-20</v>
      </c>
      <c r="R102" s="38">
        <f t="shared" si="11"/>
        <v>-15</v>
      </c>
      <c r="S102" s="38">
        <f t="shared" si="11"/>
        <v>-35</v>
      </c>
      <c r="T102" s="38">
        <f t="shared" si="11"/>
        <v>-50</v>
      </c>
      <c r="U102" s="38">
        <f t="shared" si="11"/>
        <v>-40</v>
      </c>
      <c r="V102" s="38">
        <f t="shared" si="11"/>
        <v>-20</v>
      </c>
      <c r="W102" s="38">
        <f t="shared" si="11"/>
        <v>-20</v>
      </c>
      <c r="X102" s="38">
        <f t="shared" si="11"/>
        <v>0</v>
      </c>
      <c r="Y102" s="38">
        <f t="shared" si="11"/>
        <v>0</v>
      </c>
      <c r="Z102" s="38">
        <f t="shared" si="11"/>
        <v>-19</v>
      </c>
      <c r="AA102" s="38">
        <f t="shared" si="11"/>
        <v>0</v>
      </c>
      <c r="AB102" s="39">
        <f t="shared" si="11"/>
        <v>0</v>
      </c>
    </row>
    <row r="103" spans="2:28" x14ac:dyDescent="0.25">
      <c r="B103" s="51" t="str">
        <f t="shared" si="4"/>
        <v>30.12.2020</v>
      </c>
      <c r="C103" s="52">
        <f t="shared" si="5"/>
        <v>26</v>
      </c>
      <c r="D103" s="47">
        <f t="shared" si="6"/>
        <v>-277</v>
      </c>
      <c r="E103" s="37">
        <f t="shared" si="11"/>
        <v>0</v>
      </c>
      <c r="F103" s="38">
        <f t="shared" si="11"/>
        <v>0</v>
      </c>
      <c r="G103" s="38">
        <f t="shared" si="11"/>
        <v>0</v>
      </c>
      <c r="H103" s="38">
        <f t="shared" si="11"/>
        <v>0</v>
      </c>
      <c r="I103" s="38">
        <f t="shared" si="11"/>
        <v>0</v>
      </c>
      <c r="J103" s="38">
        <f t="shared" si="11"/>
        <v>0</v>
      </c>
      <c r="K103" s="38">
        <f t="shared" si="11"/>
        <v>0</v>
      </c>
      <c r="L103" s="38">
        <f t="shared" si="11"/>
        <v>0</v>
      </c>
      <c r="M103" s="38">
        <f t="shared" si="11"/>
        <v>0</v>
      </c>
      <c r="N103" s="38">
        <f t="shared" si="11"/>
        <v>0</v>
      </c>
      <c r="O103" s="38">
        <f t="shared" si="11"/>
        <v>-17</v>
      </c>
      <c r="P103" s="38">
        <f t="shared" si="11"/>
        <v>-20</v>
      </c>
      <c r="Q103" s="38">
        <f t="shared" si="11"/>
        <v>-20</v>
      </c>
      <c r="R103" s="38">
        <f t="shared" si="11"/>
        <v>-15</v>
      </c>
      <c r="S103" s="38">
        <f t="shared" si="11"/>
        <v>-40</v>
      </c>
      <c r="T103" s="38">
        <f t="shared" si="11"/>
        <v>-50</v>
      </c>
      <c r="U103" s="38">
        <f t="shared" si="11"/>
        <v>-35</v>
      </c>
      <c r="V103" s="38">
        <f t="shared" si="11"/>
        <v>-40</v>
      </c>
      <c r="W103" s="38">
        <f t="shared" si="11"/>
        <v>-35</v>
      </c>
      <c r="X103" s="38">
        <f t="shared" si="11"/>
        <v>-5</v>
      </c>
      <c r="Y103" s="38">
        <f t="shared" si="11"/>
        <v>0</v>
      </c>
      <c r="Z103" s="38">
        <f t="shared" si="11"/>
        <v>0</v>
      </c>
      <c r="AA103" s="38">
        <f t="shared" si="11"/>
        <v>6</v>
      </c>
      <c r="AB103" s="39">
        <f t="shared" si="11"/>
        <v>20</v>
      </c>
    </row>
    <row r="104" spans="2:28" x14ac:dyDescent="0.25">
      <c r="B104" s="53" t="str">
        <f t="shared" si="4"/>
        <v>31.12.2020</v>
      </c>
      <c r="C104" s="54">
        <f t="shared" si="5"/>
        <v>122</v>
      </c>
      <c r="D104" s="55">
        <f t="shared" si="6"/>
        <v>-56</v>
      </c>
      <c r="E104" s="56">
        <f t="shared" si="11"/>
        <v>20</v>
      </c>
      <c r="F104" s="57">
        <f t="shared" si="11"/>
        <v>20</v>
      </c>
      <c r="G104" s="57">
        <f t="shared" si="11"/>
        <v>0</v>
      </c>
      <c r="H104" s="57">
        <f t="shared" si="11"/>
        <v>0</v>
      </c>
      <c r="I104" s="57">
        <f t="shared" si="11"/>
        <v>0</v>
      </c>
      <c r="J104" s="57">
        <f t="shared" si="11"/>
        <v>0</v>
      </c>
      <c r="K104" s="57">
        <f t="shared" si="11"/>
        <v>0</v>
      </c>
      <c r="L104" s="57">
        <f t="shared" si="11"/>
        <v>0</v>
      </c>
      <c r="M104" s="57">
        <f t="shared" si="11"/>
        <v>0</v>
      </c>
      <c r="N104" s="57">
        <f t="shared" si="11"/>
        <v>0</v>
      </c>
      <c r="O104" s="57">
        <f t="shared" si="11"/>
        <v>-11</v>
      </c>
      <c r="P104" s="57">
        <f t="shared" si="11"/>
        <v>-20</v>
      </c>
      <c r="Q104" s="57">
        <f t="shared" si="11"/>
        <v>-20</v>
      </c>
      <c r="R104" s="57">
        <f t="shared" si="11"/>
        <v>-5</v>
      </c>
      <c r="S104" s="57">
        <f t="shared" si="11"/>
        <v>0</v>
      </c>
      <c r="T104" s="57">
        <f t="shared" si="11"/>
        <v>0</v>
      </c>
      <c r="U104" s="57">
        <f t="shared" si="11"/>
        <v>0</v>
      </c>
      <c r="V104" s="57">
        <f t="shared" si="11"/>
        <v>8</v>
      </c>
      <c r="W104" s="57">
        <f t="shared" si="11"/>
        <v>20</v>
      </c>
      <c r="X104" s="57">
        <f t="shared" si="11"/>
        <v>20</v>
      </c>
      <c r="Y104" s="57">
        <f t="shared" si="11"/>
        <v>20</v>
      </c>
      <c r="Z104" s="57">
        <f t="shared" si="11"/>
        <v>14</v>
      </c>
      <c r="AA104" s="57">
        <f t="shared" si="11"/>
        <v>0</v>
      </c>
      <c r="AB104" s="58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topLeftCell="A23" zoomScaleNormal="100" workbookViewId="0">
      <selection activeCell="Z39" sqref="Z39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42578125" style="1" customWidth="1"/>
    <col min="5" max="16384" width="9.140625" style="1"/>
  </cols>
  <sheetData>
    <row r="2" spans="2:28" ht="23.25" x14ac:dyDescent="0.35">
      <c r="B2" s="121" t="s">
        <v>37</v>
      </c>
      <c r="C2" s="123" t="s">
        <v>38</v>
      </c>
      <c r="D2" s="123"/>
      <c r="E2" s="125" t="s">
        <v>39</v>
      </c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7"/>
    </row>
    <row r="3" spans="2:28" ht="15.75" customHeight="1" x14ac:dyDescent="0.25">
      <c r="B3" s="122"/>
      <c r="C3" s="124"/>
      <c r="D3" s="124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62" t="s">
        <v>25</v>
      </c>
    </row>
    <row r="4" spans="2:28" x14ac:dyDescent="0.25">
      <c r="B4" s="63" t="str">
        <f>'Angazirana aFRR energija'!B4</f>
        <v>01.12.2020</v>
      </c>
      <c r="C4" s="116">
        <f>SUM(E4:AB4)</f>
        <v>-789.22</v>
      </c>
      <c r="D4" s="117"/>
      <c r="E4" s="37">
        <v>-38.478000000000002</v>
      </c>
      <c r="F4" s="38">
        <v>-36.462000000000003</v>
      </c>
      <c r="G4" s="38">
        <v>-18.579999999999998</v>
      </c>
      <c r="H4" s="38">
        <v>14.515000000000001</v>
      </c>
      <c r="I4" s="38">
        <v>19.667000000000002</v>
      </c>
      <c r="J4" s="38">
        <v>-8.2560000000000002</v>
      </c>
      <c r="K4" s="38">
        <v>-54.927</v>
      </c>
      <c r="L4" s="38">
        <v>-58.762</v>
      </c>
      <c r="M4" s="38">
        <v>-28.129000000000001</v>
      </c>
      <c r="N4" s="38">
        <v>-55.179000000000002</v>
      </c>
      <c r="O4" s="38">
        <v>-65.209999999999994</v>
      </c>
      <c r="P4" s="38">
        <v>-62.865000000000002</v>
      </c>
      <c r="Q4" s="38">
        <v>-68</v>
      </c>
      <c r="R4" s="38">
        <v>-44.567</v>
      </c>
      <c r="S4" s="38">
        <v>-55.121000000000002</v>
      </c>
      <c r="T4" s="38">
        <v>-52.304000000000002</v>
      </c>
      <c r="U4" s="38">
        <v>-56.826999999999998</v>
      </c>
      <c r="V4" s="38">
        <v>-39.204000000000001</v>
      </c>
      <c r="W4" s="38">
        <v>-26.696999999999999</v>
      </c>
      <c r="X4" s="38">
        <v>-13.699</v>
      </c>
      <c r="Y4" s="38">
        <v>-11.484999999999999</v>
      </c>
      <c r="Z4" s="38">
        <v>-3.5920000000000001</v>
      </c>
      <c r="AA4" s="38">
        <v>-27.492999999999999</v>
      </c>
      <c r="AB4" s="39">
        <v>2.4350000000000001</v>
      </c>
    </row>
    <row r="5" spans="2:28" x14ac:dyDescent="0.25">
      <c r="B5" s="64" t="str">
        <f>'Angazirana aFRR energija'!B5</f>
        <v>02.12.2020</v>
      </c>
      <c r="C5" s="116">
        <f t="shared" ref="C5:C34" si="0">SUM(E5:AB5)</f>
        <v>-471.43899999999996</v>
      </c>
      <c r="D5" s="117"/>
      <c r="E5" s="37">
        <v>-37.08</v>
      </c>
      <c r="F5" s="38">
        <v>-21.494</v>
      </c>
      <c r="G5" s="38">
        <v>-34.847999999999999</v>
      </c>
      <c r="H5" s="38">
        <v>-1.2929999999999999</v>
      </c>
      <c r="I5" s="38">
        <v>9.2379999999999995</v>
      </c>
      <c r="J5" s="38">
        <v>-6.4249999999999998</v>
      </c>
      <c r="K5" s="38">
        <v>-15.442</v>
      </c>
      <c r="L5" s="38">
        <v>-37.798999999999999</v>
      </c>
      <c r="M5" s="38">
        <v>-49.244</v>
      </c>
      <c r="N5" s="38">
        <v>-73.38</v>
      </c>
      <c r="O5" s="38">
        <v>-41.92</v>
      </c>
      <c r="P5" s="38">
        <v>-31.951000000000001</v>
      </c>
      <c r="Q5" s="38">
        <v>-31.100999999999999</v>
      </c>
      <c r="R5" s="38">
        <v>-27.513999999999999</v>
      </c>
      <c r="S5" s="38">
        <v>-35.183</v>
      </c>
      <c r="T5" s="38">
        <v>-37.993000000000002</v>
      </c>
      <c r="U5" s="38">
        <v>-19.715</v>
      </c>
      <c r="V5" s="38">
        <v>0.22600000000000001</v>
      </c>
      <c r="W5" s="38">
        <v>1.1379999999999999</v>
      </c>
      <c r="X5" s="38">
        <v>1.901</v>
      </c>
      <c r="Y5" s="38">
        <v>0.108</v>
      </c>
      <c r="Z5" s="38">
        <v>1.002</v>
      </c>
      <c r="AA5" s="38">
        <v>-1.2989999999999999</v>
      </c>
      <c r="AB5" s="39">
        <v>18.629000000000001</v>
      </c>
    </row>
    <row r="6" spans="2:28" x14ac:dyDescent="0.25">
      <c r="B6" s="64" t="str">
        <f>'Angazirana aFRR energija'!B6</f>
        <v>03.12.2020</v>
      </c>
      <c r="C6" s="116">
        <f t="shared" si="0"/>
        <v>-119.06299999999995</v>
      </c>
      <c r="D6" s="117"/>
      <c r="E6" s="37">
        <v>7.9710000000000001</v>
      </c>
      <c r="F6" s="38">
        <v>32.588000000000001</v>
      </c>
      <c r="G6" s="38">
        <v>28.946999999999999</v>
      </c>
      <c r="H6" s="38">
        <v>34.951000000000001</v>
      </c>
      <c r="I6" s="38">
        <v>37.726999999999997</v>
      </c>
      <c r="J6" s="38">
        <v>12.667999999999999</v>
      </c>
      <c r="K6" s="38">
        <v>-1.8280000000000001</v>
      </c>
      <c r="L6" s="38">
        <v>-4.5570000000000004</v>
      </c>
      <c r="M6" s="38">
        <v>14.114000000000001</v>
      </c>
      <c r="N6" s="38">
        <v>-10.997</v>
      </c>
      <c r="O6" s="38">
        <v>24.972999999999999</v>
      </c>
      <c r="P6" s="38">
        <v>-6.0609999999999999</v>
      </c>
      <c r="Q6" s="38">
        <v>-33.929000000000002</v>
      </c>
      <c r="R6" s="38">
        <v>-64.822999999999993</v>
      </c>
      <c r="S6" s="38">
        <v>-80.391999999999996</v>
      </c>
      <c r="T6" s="38">
        <v>-89.397999999999996</v>
      </c>
      <c r="U6" s="38">
        <v>-38.024000000000001</v>
      </c>
      <c r="V6" s="38">
        <v>1.7350000000000001</v>
      </c>
      <c r="W6" s="38">
        <v>0.61599999999999999</v>
      </c>
      <c r="X6" s="38">
        <v>-1.42</v>
      </c>
      <c r="Y6" s="38">
        <v>0.73499999999999999</v>
      </c>
      <c r="Z6" s="38">
        <v>7.2080000000000002</v>
      </c>
      <c r="AA6" s="38">
        <v>-5.3689999999999998</v>
      </c>
      <c r="AB6" s="39">
        <v>13.502000000000001</v>
      </c>
    </row>
    <row r="7" spans="2:28" x14ac:dyDescent="0.25">
      <c r="B7" s="64" t="str">
        <f>'Angazirana aFRR energija'!B7</f>
        <v>04.12.2020</v>
      </c>
      <c r="C7" s="116">
        <f t="shared" si="0"/>
        <v>7.3080000000000185</v>
      </c>
      <c r="D7" s="117"/>
      <c r="E7" s="37">
        <v>12.754</v>
      </c>
      <c r="F7" s="38">
        <v>7.0830000000000002</v>
      </c>
      <c r="G7" s="38">
        <v>25.965</v>
      </c>
      <c r="H7" s="38">
        <v>55.311</v>
      </c>
      <c r="I7" s="38">
        <v>55.957000000000001</v>
      </c>
      <c r="J7" s="38">
        <v>64.673000000000002</v>
      </c>
      <c r="K7" s="38">
        <v>26.195</v>
      </c>
      <c r="L7" s="38">
        <v>19.280999999999999</v>
      </c>
      <c r="M7" s="38">
        <v>47.86</v>
      </c>
      <c r="N7" s="38">
        <v>20.849</v>
      </c>
      <c r="O7" s="38">
        <v>-10.032999999999999</v>
      </c>
      <c r="P7" s="38">
        <v>-54.231999999999999</v>
      </c>
      <c r="Q7" s="38">
        <v>-55.555999999999997</v>
      </c>
      <c r="R7" s="38">
        <v>-48.607999999999997</v>
      </c>
      <c r="S7" s="38">
        <v>-61.911999999999999</v>
      </c>
      <c r="T7" s="38">
        <v>-56.442</v>
      </c>
      <c r="U7" s="38">
        <v>-18.076000000000001</v>
      </c>
      <c r="V7" s="38">
        <v>-4.2089999999999996</v>
      </c>
      <c r="W7" s="38">
        <v>-4.7949999999999999</v>
      </c>
      <c r="X7" s="38">
        <v>-3.4079999999999999</v>
      </c>
      <c r="Y7" s="38">
        <v>-2.278</v>
      </c>
      <c r="Z7" s="38">
        <v>-3.4249999999999998</v>
      </c>
      <c r="AA7" s="38">
        <v>-8.952</v>
      </c>
      <c r="AB7" s="39">
        <v>3.306</v>
      </c>
    </row>
    <row r="8" spans="2:28" x14ac:dyDescent="0.25">
      <c r="B8" s="64" t="str">
        <f>'Angazirana aFRR energija'!B8</f>
        <v>05.12.2020</v>
      </c>
      <c r="C8" s="116">
        <f t="shared" si="0"/>
        <v>159.66</v>
      </c>
      <c r="D8" s="117"/>
      <c r="E8" s="37">
        <v>-6.6219999999999999</v>
      </c>
      <c r="F8" s="38">
        <v>-11.17</v>
      </c>
      <c r="G8" s="38">
        <v>-5.1269999999999998</v>
      </c>
      <c r="H8" s="38">
        <v>9.4920000000000009</v>
      </c>
      <c r="I8" s="38">
        <v>26.779</v>
      </c>
      <c r="J8" s="38">
        <v>22.600999999999999</v>
      </c>
      <c r="K8" s="38">
        <v>4.7380000000000004</v>
      </c>
      <c r="L8" s="38">
        <v>2.427</v>
      </c>
      <c r="M8" s="38">
        <v>36.423000000000002</v>
      </c>
      <c r="N8" s="38">
        <v>19.675999999999998</v>
      </c>
      <c r="O8" s="38">
        <v>-2.1240000000000001</v>
      </c>
      <c r="P8" s="38">
        <v>5.1369999999999996</v>
      </c>
      <c r="Q8" s="38">
        <v>17.07</v>
      </c>
      <c r="R8" s="38">
        <v>6.9610000000000003</v>
      </c>
      <c r="S8" s="38">
        <v>-3.2690000000000001</v>
      </c>
      <c r="T8" s="38">
        <v>-1.306</v>
      </c>
      <c r="U8" s="38">
        <v>-4.2389999999999999</v>
      </c>
      <c r="V8" s="38">
        <v>6.59</v>
      </c>
      <c r="W8" s="38">
        <v>12.058999999999999</v>
      </c>
      <c r="X8" s="38">
        <v>8.7520000000000007</v>
      </c>
      <c r="Y8" s="38">
        <v>18.292999999999999</v>
      </c>
      <c r="Z8" s="38">
        <v>5.0750000000000002</v>
      </c>
      <c r="AA8" s="38">
        <v>-5.6029999999999998</v>
      </c>
      <c r="AB8" s="39">
        <v>-2.9529999999999998</v>
      </c>
    </row>
    <row r="9" spans="2:28" x14ac:dyDescent="0.25">
      <c r="B9" s="64" t="str">
        <f>'Angazirana aFRR energija'!B9</f>
        <v>06.12.2020</v>
      </c>
      <c r="C9" s="116">
        <f t="shared" si="0"/>
        <v>-538.52900000000011</v>
      </c>
      <c r="D9" s="117"/>
      <c r="E9" s="37">
        <v>-43.533000000000001</v>
      </c>
      <c r="F9" s="38">
        <v>2.9620000000000002</v>
      </c>
      <c r="G9" s="38">
        <v>-4.1070000000000002</v>
      </c>
      <c r="H9" s="38">
        <v>8.1289999999999996</v>
      </c>
      <c r="I9" s="38">
        <v>26.978000000000002</v>
      </c>
      <c r="J9" s="38">
        <v>9.5510000000000002</v>
      </c>
      <c r="K9" s="38">
        <v>-3.3919999999999999</v>
      </c>
      <c r="L9" s="38">
        <v>-16.055</v>
      </c>
      <c r="M9" s="38">
        <v>-7.6029999999999998</v>
      </c>
      <c r="N9" s="38">
        <v>-14.808999999999999</v>
      </c>
      <c r="O9" s="38">
        <v>-9.5180000000000007</v>
      </c>
      <c r="P9" s="38">
        <v>-18.977</v>
      </c>
      <c r="Q9" s="38">
        <v>-36.783000000000001</v>
      </c>
      <c r="R9" s="38">
        <v>-53.506999999999998</v>
      </c>
      <c r="S9" s="38">
        <v>-75.599000000000004</v>
      </c>
      <c r="T9" s="38">
        <v>-84.799000000000007</v>
      </c>
      <c r="U9" s="38">
        <v>-90.923000000000002</v>
      </c>
      <c r="V9" s="38">
        <v>-28.994</v>
      </c>
      <c r="W9" s="38">
        <v>-15.324</v>
      </c>
      <c r="X9" s="38">
        <v>-42.674999999999997</v>
      </c>
      <c r="Y9" s="38">
        <v>-20.021999999999998</v>
      </c>
      <c r="Z9" s="38">
        <v>-13.67</v>
      </c>
      <c r="AA9" s="38">
        <v>-6.89</v>
      </c>
      <c r="AB9" s="39">
        <v>1.0309999999999999</v>
      </c>
    </row>
    <row r="10" spans="2:28" x14ac:dyDescent="0.25">
      <c r="B10" s="64" t="str">
        <f>'Angazirana aFRR energija'!B10</f>
        <v>07.12.2020</v>
      </c>
      <c r="C10" s="116">
        <f t="shared" si="0"/>
        <v>-184.67600000000002</v>
      </c>
      <c r="D10" s="117"/>
      <c r="E10" s="37">
        <v>-34.304000000000002</v>
      </c>
      <c r="F10" s="38">
        <v>-11.81</v>
      </c>
      <c r="G10" s="38">
        <v>-0.81299999999999994</v>
      </c>
      <c r="H10" s="38">
        <v>3.4319999999999999</v>
      </c>
      <c r="I10" s="38">
        <v>-1.639</v>
      </c>
      <c r="J10" s="38">
        <v>-12.925000000000001</v>
      </c>
      <c r="K10" s="38">
        <v>-5.8920000000000003</v>
      </c>
      <c r="L10" s="38">
        <v>-17.856999999999999</v>
      </c>
      <c r="M10" s="38">
        <v>-1.798</v>
      </c>
      <c r="N10" s="38">
        <v>-8.7669999999999995</v>
      </c>
      <c r="O10" s="38">
        <v>-19.396999999999998</v>
      </c>
      <c r="P10" s="38">
        <v>-14.021000000000001</v>
      </c>
      <c r="Q10" s="38">
        <v>-10.581</v>
      </c>
      <c r="R10" s="38">
        <v>-11.506</v>
      </c>
      <c r="S10" s="38">
        <v>-24.402000000000001</v>
      </c>
      <c r="T10" s="38">
        <v>-20.667999999999999</v>
      </c>
      <c r="U10" s="38">
        <v>-15.565</v>
      </c>
      <c r="V10" s="38">
        <v>2.0720000000000001</v>
      </c>
      <c r="W10" s="38">
        <v>8.27</v>
      </c>
      <c r="X10" s="38">
        <v>-2.504</v>
      </c>
      <c r="Y10" s="38">
        <v>3.7189999999999999</v>
      </c>
      <c r="Z10" s="38">
        <v>14.465</v>
      </c>
      <c r="AA10" s="38">
        <v>-4.085</v>
      </c>
      <c r="AB10" s="39">
        <v>1.9</v>
      </c>
    </row>
    <row r="11" spans="2:28" x14ac:dyDescent="0.25">
      <c r="B11" s="64" t="str">
        <f>'Angazirana aFRR energija'!B11</f>
        <v>08.12.2020</v>
      </c>
      <c r="C11" s="116">
        <f t="shared" si="0"/>
        <v>-748.26700000000017</v>
      </c>
      <c r="D11" s="117"/>
      <c r="E11" s="37">
        <v>-0.54600000000000004</v>
      </c>
      <c r="F11" s="38">
        <v>-13.656000000000001</v>
      </c>
      <c r="G11" s="38">
        <v>-36.689</v>
      </c>
      <c r="H11" s="38">
        <v>-28.536000000000001</v>
      </c>
      <c r="I11" s="38">
        <v>-22.204000000000001</v>
      </c>
      <c r="J11" s="38">
        <v>-31.8</v>
      </c>
      <c r="K11" s="38">
        <v>-58.841000000000001</v>
      </c>
      <c r="L11" s="38">
        <v>-64.373000000000005</v>
      </c>
      <c r="M11" s="38">
        <v>-9.5549999999999997</v>
      </c>
      <c r="N11" s="38">
        <v>-24.556999999999999</v>
      </c>
      <c r="O11" s="38">
        <v>-17.477</v>
      </c>
      <c r="P11" s="38">
        <v>-35.927</v>
      </c>
      <c r="Q11" s="38">
        <v>-45.649000000000001</v>
      </c>
      <c r="R11" s="38">
        <v>-68.135000000000005</v>
      </c>
      <c r="S11" s="38">
        <v>-126.059</v>
      </c>
      <c r="T11" s="38">
        <v>-74.543000000000006</v>
      </c>
      <c r="U11" s="38">
        <v>-39.258000000000003</v>
      </c>
      <c r="V11" s="38">
        <v>-13.395</v>
      </c>
      <c r="W11" s="38">
        <v>-6.4180000000000001</v>
      </c>
      <c r="X11" s="38">
        <v>-6.7779999999999996</v>
      </c>
      <c r="Y11" s="38">
        <v>-2.5270000000000001</v>
      </c>
      <c r="Z11" s="38">
        <v>-3.8519999999999999</v>
      </c>
      <c r="AA11" s="38">
        <v>-17.291</v>
      </c>
      <c r="AB11" s="39">
        <v>-0.20100000000000001</v>
      </c>
    </row>
    <row r="12" spans="2:28" x14ac:dyDescent="0.25">
      <c r="B12" s="64" t="str">
        <f>'Angazirana aFRR energija'!B12</f>
        <v>09.12.2020</v>
      </c>
      <c r="C12" s="116">
        <f t="shared" si="0"/>
        <v>-678.3240000000003</v>
      </c>
      <c r="D12" s="117"/>
      <c r="E12" s="37">
        <v>-49.34</v>
      </c>
      <c r="F12" s="38">
        <v>-31.257999999999999</v>
      </c>
      <c r="G12" s="38">
        <v>-20.007999999999999</v>
      </c>
      <c r="H12" s="38">
        <v>-14.691000000000001</v>
      </c>
      <c r="I12" s="38">
        <v>-8.7780000000000005</v>
      </c>
      <c r="J12" s="38">
        <v>-39.005000000000003</v>
      </c>
      <c r="K12" s="38">
        <v>-38.770000000000003</v>
      </c>
      <c r="L12" s="38">
        <v>-28.513999999999999</v>
      </c>
      <c r="M12" s="38">
        <v>-24.026</v>
      </c>
      <c r="N12" s="38">
        <v>-75.521000000000001</v>
      </c>
      <c r="O12" s="38">
        <v>-49.274000000000001</v>
      </c>
      <c r="P12" s="38">
        <v>-56.19</v>
      </c>
      <c r="Q12" s="38">
        <v>-49.427</v>
      </c>
      <c r="R12" s="38">
        <v>-46.473999999999997</v>
      </c>
      <c r="S12" s="38">
        <v>-71.102000000000004</v>
      </c>
      <c r="T12" s="38">
        <v>-60.325000000000003</v>
      </c>
      <c r="U12" s="38">
        <v>-24.19</v>
      </c>
      <c r="V12" s="38">
        <v>-1.4219999999999999</v>
      </c>
      <c r="W12" s="38">
        <v>10.574999999999999</v>
      </c>
      <c r="X12" s="38">
        <v>-3.6669999999999998</v>
      </c>
      <c r="Y12" s="38">
        <v>0.29799999999999999</v>
      </c>
      <c r="Z12" s="38">
        <v>1.0549999999999999</v>
      </c>
      <c r="AA12" s="38">
        <v>-7.6420000000000003</v>
      </c>
      <c r="AB12" s="39">
        <v>9.3719999999999999</v>
      </c>
    </row>
    <row r="13" spans="2:28" x14ac:dyDescent="0.25">
      <c r="B13" s="64" t="str">
        <f>'Angazirana aFRR energija'!B13</f>
        <v>10.12.2020</v>
      </c>
      <c r="C13" s="116">
        <f t="shared" si="0"/>
        <v>41.221000000000018</v>
      </c>
      <c r="D13" s="117"/>
      <c r="E13" s="37">
        <v>-2.2229999999999999</v>
      </c>
      <c r="F13" s="38">
        <v>-2.1019999999999999</v>
      </c>
      <c r="G13" s="38">
        <v>-27.42</v>
      </c>
      <c r="H13" s="38">
        <v>7.1230000000000002</v>
      </c>
      <c r="I13" s="38">
        <v>18.873000000000001</v>
      </c>
      <c r="J13" s="38">
        <v>13.007999999999999</v>
      </c>
      <c r="K13" s="38">
        <v>-2.5379999999999998</v>
      </c>
      <c r="L13" s="38">
        <v>-13.571</v>
      </c>
      <c r="M13" s="38">
        <v>36.387</v>
      </c>
      <c r="N13" s="38">
        <v>11.43</v>
      </c>
      <c r="O13" s="38">
        <v>4.835</v>
      </c>
      <c r="P13" s="38">
        <v>37.728000000000002</v>
      </c>
      <c r="Q13" s="38">
        <v>45.127000000000002</v>
      </c>
      <c r="R13" s="38">
        <v>37.69</v>
      </c>
      <c r="S13" s="38">
        <v>-16.149000000000001</v>
      </c>
      <c r="T13" s="38">
        <v>-29.338999999999999</v>
      </c>
      <c r="U13" s="38">
        <v>-22.344999999999999</v>
      </c>
      <c r="V13" s="38">
        <v>-28.123999999999999</v>
      </c>
      <c r="W13" s="38">
        <v>26.602</v>
      </c>
      <c r="X13" s="38">
        <v>13.686</v>
      </c>
      <c r="Y13" s="38">
        <v>10.795999999999999</v>
      </c>
      <c r="Z13" s="38">
        <v>-11.95</v>
      </c>
      <c r="AA13" s="38">
        <v>-39.353999999999999</v>
      </c>
      <c r="AB13" s="39">
        <v>-26.949000000000002</v>
      </c>
    </row>
    <row r="14" spans="2:28" x14ac:dyDescent="0.25">
      <c r="B14" s="64" t="str">
        <f>'Angazirana aFRR energija'!B14</f>
        <v>11.12.2020</v>
      </c>
      <c r="C14" s="116">
        <f t="shared" si="0"/>
        <v>-709.97500000000002</v>
      </c>
      <c r="D14" s="117"/>
      <c r="E14" s="37">
        <v>-41.301000000000002</v>
      </c>
      <c r="F14" s="38">
        <v>-11.345000000000001</v>
      </c>
      <c r="G14" s="38">
        <v>-32.411000000000001</v>
      </c>
      <c r="H14" s="38">
        <v>7.28</v>
      </c>
      <c r="I14" s="38">
        <v>12.311999999999999</v>
      </c>
      <c r="J14" s="38">
        <v>-13.593</v>
      </c>
      <c r="K14" s="38">
        <v>-30.036999999999999</v>
      </c>
      <c r="L14" s="38">
        <v>-29.465</v>
      </c>
      <c r="M14" s="38">
        <v>-42.113</v>
      </c>
      <c r="N14" s="38">
        <v>-68.599000000000004</v>
      </c>
      <c r="O14" s="38">
        <v>-23.600999999999999</v>
      </c>
      <c r="P14" s="38">
        <v>-11.1</v>
      </c>
      <c r="Q14" s="38">
        <v>0.307</v>
      </c>
      <c r="R14" s="38">
        <v>3.129</v>
      </c>
      <c r="S14" s="38">
        <v>-13.513</v>
      </c>
      <c r="T14" s="38">
        <v>-27.189</v>
      </c>
      <c r="U14" s="38">
        <v>-45.356999999999999</v>
      </c>
      <c r="V14" s="38">
        <v>-39.008000000000003</v>
      </c>
      <c r="W14" s="38">
        <v>-64.977000000000004</v>
      </c>
      <c r="X14" s="38">
        <v>-74.683999999999997</v>
      </c>
      <c r="Y14" s="38">
        <v>-52.521999999999998</v>
      </c>
      <c r="Z14" s="38">
        <v>-24.963000000000001</v>
      </c>
      <c r="AA14" s="38">
        <v>-42.619</v>
      </c>
      <c r="AB14" s="39">
        <v>-44.606000000000002</v>
      </c>
    </row>
    <row r="15" spans="2:28" x14ac:dyDescent="0.25">
      <c r="B15" s="64" t="str">
        <f>'Angazirana aFRR energija'!B15</f>
        <v>12.12.2020</v>
      </c>
      <c r="C15" s="116">
        <f t="shared" si="0"/>
        <v>-1328.9190000000001</v>
      </c>
      <c r="D15" s="117"/>
      <c r="E15" s="37">
        <v>-67.649000000000001</v>
      </c>
      <c r="F15" s="38">
        <v>-74.034999999999997</v>
      </c>
      <c r="G15" s="38">
        <v>-90.134</v>
      </c>
      <c r="H15" s="38">
        <v>-42.328000000000003</v>
      </c>
      <c r="I15" s="38">
        <v>-14.548</v>
      </c>
      <c r="J15" s="38">
        <v>-23.542000000000002</v>
      </c>
      <c r="K15" s="38">
        <v>-159.57400000000001</v>
      </c>
      <c r="L15" s="38">
        <v>-115.45099999999999</v>
      </c>
      <c r="M15" s="38">
        <v>-51.698999999999998</v>
      </c>
      <c r="N15" s="38">
        <v>-60.139000000000003</v>
      </c>
      <c r="O15" s="38">
        <v>-62.158999999999999</v>
      </c>
      <c r="P15" s="38">
        <v>-59.968000000000004</v>
      </c>
      <c r="Q15" s="38">
        <v>-73.228999999999999</v>
      </c>
      <c r="R15" s="38">
        <v>-70.385000000000005</v>
      </c>
      <c r="S15" s="38">
        <v>-100.221</v>
      </c>
      <c r="T15" s="38">
        <v>-102.04</v>
      </c>
      <c r="U15" s="38">
        <v>-75.650000000000006</v>
      </c>
      <c r="V15" s="38">
        <v>-31.957000000000001</v>
      </c>
      <c r="W15" s="38">
        <v>-10.336</v>
      </c>
      <c r="X15" s="38">
        <v>-12.597</v>
      </c>
      <c r="Y15" s="38">
        <v>-0.17</v>
      </c>
      <c r="Z15" s="38">
        <v>1.0069999999999999</v>
      </c>
      <c r="AA15" s="38">
        <v>-18.981000000000002</v>
      </c>
      <c r="AB15" s="39">
        <v>-13.134</v>
      </c>
    </row>
    <row r="16" spans="2:28" x14ac:dyDescent="0.25">
      <c r="B16" s="64" t="str">
        <f>'Angazirana aFRR energija'!B16</f>
        <v>13.12.2020</v>
      </c>
      <c r="C16" s="116">
        <f t="shared" si="0"/>
        <v>-102.73700000000002</v>
      </c>
      <c r="D16" s="117"/>
      <c r="E16" s="37">
        <v>-45.389000000000003</v>
      </c>
      <c r="F16" s="38">
        <v>-66.555999999999997</v>
      </c>
      <c r="G16" s="38">
        <v>-72.266000000000005</v>
      </c>
      <c r="H16" s="38">
        <v>-21.350999999999999</v>
      </c>
      <c r="I16" s="38">
        <v>25.081</v>
      </c>
      <c r="J16" s="38">
        <v>59.478999999999999</v>
      </c>
      <c r="K16" s="38">
        <v>23.042999999999999</v>
      </c>
      <c r="L16" s="38">
        <v>3.6549999999999998</v>
      </c>
      <c r="M16" s="38">
        <v>11.194000000000001</v>
      </c>
      <c r="N16" s="38">
        <v>-14.97</v>
      </c>
      <c r="O16" s="38">
        <v>-5.2930000000000001</v>
      </c>
      <c r="P16" s="38">
        <v>-2.6549999999999998</v>
      </c>
      <c r="Q16" s="38">
        <v>-9.5670000000000002</v>
      </c>
      <c r="R16" s="38">
        <v>-1.306</v>
      </c>
      <c r="S16" s="38">
        <v>-4.1950000000000003</v>
      </c>
      <c r="T16" s="38">
        <v>1.962</v>
      </c>
      <c r="U16" s="38">
        <v>-4.3099999999999996</v>
      </c>
      <c r="V16" s="38">
        <v>1.1240000000000001</v>
      </c>
      <c r="W16" s="38">
        <v>2.1150000000000002</v>
      </c>
      <c r="X16" s="38">
        <v>-13.736000000000001</v>
      </c>
      <c r="Y16" s="38">
        <v>-1.018</v>
      </c>
      <c r="Z16" s="38">
        <v>-11.593</v>
      </c>
      <c r="AA16" s="38">
        <v>-5.5129999999999999</v>
      </c>
      <c r="AB16" s="39">
        <v>49.328000000000003</v>
      </c>
    </row>
    <row r="17" spans="2:28" x14ac:dyDescent="0.25">
      <c r="B17" s="64" t="str">
        <f>'Angazirana aFRR energija'!B17</f>
        <v>14.12.2020</v>
      </c>
      <c r="C17" s="116">
        <f t="shared" si="0"/>
        <v>-202.56700000000001</v>
      </c>
      <c r="D17" s="117"/>
      <c r="E17" s="37">
        <v>24.463999999999999</v>
      </c>
      <c r="F17" s="38">
        <v>9.3030000000000008</v>
      </c>
      <c r="G17" s="38">
        <v>53.076000000000001</v>
      </c>
      <c r="H17" s="38">
        <v>80.67</v>
      </c>
      <c r="I17" s="38">
        <v>98.811999999999998</v>
      </c>
      <c r="J17" s="38">
        <v>69.959999999999994</v>
      </c>
      <c r="K17" s="38">
        <v>-3.0070000000000001</v>
      </c>
      <c r="L17" s="38">
        <v>-5.7329999999999997</v>
      </c>
      <c r="M17" s="38">
        <v>36.991</v>
      </c>
      <c r="N17" s="38">
        <v>2.661</v>
      </c>
      <c r="O17" s="38">
        <v>-14.965</v>
      </c>
      <c r="P17" s="38">
        <v>-45.314999999999998</v>
      </c>
      <c r="Q17" s="38">
        <v>-46.012999999999998</v>
      </c>
      <c r="R17" s="38">
        <v>-36.774999999999999</v>
      </c>
      <c r="S17" s="38">
        <v>-58.802</v>
      </c>
      <c r="T17" s="38">
        <v>-53.305</v>
      </c>
      <c r="U17" s="38">
        <v>-106.84</v>
      </c>
      <c r="V17" s="38">
        <v>-89.155000000000001</v>
      </c>
      <c r="W17" s="38">
        <v>-66.778999999999996</v>
      </c>
      <c r="X17" s="38">
        <v>-25.445</v>
      </c>
      <c r="Y17" s="38">
        <v>-5.7169999999999996</v>
      </c>
      <c r="Z17" s="38">
        <v>5.0179999999999998</v>
      </c>
      <c r="AA17" s="38">
        <v>-14.082000000000001</v>
      </c>
      <c r="AB17" s="39">
        <v>-11.589</v>
      </c>
    </row>
    <row r="18" spans="2:28" x14ac:dyDescent="0.25">
      <c r="B18" s="64" t="str">
        <f>'Angazirana aFRR energija'!B18</f>
        <v>15.12.2020</v>
      </c>
      <c r="C18" s="116">
        <f t="shared" si="0"/>
        <v>139.30100000000002</v>
      </c>
      <c r="D18" s="117"/>
      <c r="E18" s="37">
        <v>-21.050999999999998</v>
      </c>
      <c r="F18" s="38">
        <v>-15.712</v>
      </c>
      <c r="G18" s="38">
        <v>-9.3559999999999999</v>
      </c>
      <c r="H18" s="38">
        <v>28.295000000000002</v>
      </c>
      <c r="I18" s="38">
        <v>39.689</v>
      </c>
      <c r="J18" s="38">
        <v>16.061</v>
      </c>
      <c r="K18" s="38">
        <v>-48.548999999999999</v>
      </c>
      <c r="L18" s="38">
        <v>-53.076000000000001</v>
      </c>
      <c r="M18" s="38">
        <v>2.2130000000000001</v>
      </c>
      <c r="N18" s="38">
        <v>16.247</v>
      </c>
      <c r="O18" s="38">
        <v>22.914000000000001</v>
      </c>
      <c r="P18" s="38">
        <v>34.4</v>
      </c>
      <c r="Q18" s="38">
        <v>58.485999999999997</v>
      </c>
      <c r="R18" s="38">
        <v>60.156999999999996</v>
      </c>
      <c r="S18" s="38">
        <v>15.558999999999999</v>
      </c>
      <c r="T18" s="38">
        <v>5.1970000000000001</v>
      </c>
      <c r="U18" s="38">
        <v>-0.97</v>
      </c>
      <c r="V18" s="38">
        <v>-7.7539999999999996</v>
      </c>
      <c r="W18" s="38">
        <v>2.484</v>
      </c>
      <c r="X18" s="38">
        <v>1.0469999999999999</v>
      </c>
      <c r="Y18" s="38">
        <v>3.5510000000000002</v>
      </c>
      <c r="Z18" s="38">
        <v>0.38800000000000001</v>
      </c>
      <c r="AA18" s="38">
        <v>-9.6969999999999992</v>
      </c>
      <c r="AB18" s="39">
        <v>-1.222</v>
      </c>
    </row>
    <row r="19" spans="2:28" x14ac:dyDescent="0.25">
      <c r="B19" s="64" t="str">
        <f>'Angazirana aFRR energija'!B19</f>
        <v>16.12.2020</v>
      </c>
      <c r="C19" s="116">
        <f t="shared" si="0"/>
        <v>-444.35300000000001</v>
      </c>
      <c r="D19" s="117"/>
      <c r="E19" s="37">
        <v>-16.190999999999999</v>
      </c>
      <c r="F19" s="38">
        <v>-18.475000000000001</v>
      </c>
      <c r="G19" s="38">
        <v>-2.4129999999999998</v>
      </c>
      <c r="H19" s="38">
        <v>32.194000000000003</v>
      </c>
      <c r="I19" s="38">
        <v>34.652999999999999</v>
      </c>
      <c r="J19" s="38">
        <v>11.234</v>
      </c>
      <c r="K19" s="38">
        <v>-43.292999999999999</v>
      </c>
      <c r="L19" s="38">
        <v>-46.534999999999997</v>
      </c>
      <c r="M19" s="38">
        <v>-11.305</v>
      </c>
      <c r="N19" s="38">
        <v>-32.845999999999997</v>
      </c>
      <c r="O19" s="38">
        <v>-68.454999999999998</v>
      </c>
      <c r="P19" s="38">
        <v>-81.823999999999998</v>
      </c>
      <c r="Q19" s="38">
        <v>-27.271999999999998</v>
      </c>
      <c r="R19" s="38">
        <v>-15.558999999999999</v>
      </c>
      <c r="S19" s="38">
        <v>-31.88</v>
      </c>
      <c r="T19" s="38">
        <v>-39.570999999999998</v>
      </c>
      <c r="U19" s="38">
        <v>-23.748000000000001</v>
      </c>
      <c r="V19" s="38">
        <v>-15.114000000000001</v>
      </c>
      <c r="W19" s="38">
        <v>-4.444</v>
      </c>
      <c r="X19" s="38">
        <v>1.6759999999999999</v>
      </c>
      <c r="Y19" s="38">
        <v>-10.821</v>
      </c>
      <c r="Z19" s="38">
        <v>-7.8609999999999998</v>
      </c>
      <c r="AA19" s="38">
        <v>-29.027000000000001</v>
      </c>
      <c r="AB19" s="39">
        <v>2.524</v>
      </c>
    </row>
    <row r="20" spans="2:28" x14ac:dyDescent="0.25">
      <c r="B20" s="64" t="str">
        <f>'Angazirana aFRR energija'!B20</f>
        <v>17.12.2020</v>
      </c>
      <c r="C20" s="116">
        <f t="shared" si="0"/>
        <v>532.78099999999995</v>
      </c>
      <c r="D20" s="117"/>
      <c r="E20" s="37">
        <v>17.986999999999998</v>
      </c>
      <c r="F20" s="38">
        <v>15.816000000000001</v>
      </c>
      <c r="G20" s="38">
        <v>73.192999999999998</v>
      </c>
      <c r="H20" s="38">
        <v>111.801</v>
      </c>
      <c r="I20" s="38">
        <v>137.29</v>
      </c>
      <c r="J20" s="38">
        <v>91.099000000000004</v>
      </c>
      <c r="K20" s="38">
        <v>-4.4640000000000004</v>
      </c>
      <c r="L20" s="38">
        <v>1.1419999999999999</v>
      </c>
      <c r="M20" s="38">
        <v>27.481999999999999</v>
      </c>
      <c r="N20" s="38">
        <v>21.896000000000001</v>
      </c>
      <c r="O20" s="38">
        <v>2.39</v>
      </c>
      <c r="P20" s="38">
        <v>-4.577</v>
      </c>
      <c r="Q20" s="38">
        <v>-2.64</v>
      </c>
      <c r="R20" s="38">
        <v>-2.1859999999999999</v>
      </c>
      <c r="S20" s="38">
        <v>2.1669999999999998</v>
      </c>
      <c r="T20" s="38">
        <v>5.8929999999999998</v>
      </c>
      <c r="U20" s="38">
        <v>12.52</v>
      </c>
      <c r="V20" s="38">
        <v>13.897</v>
      </c>
      <c r="W20" s="38">
        <v>6.5609999999999999</v>
      </c>
      <c r="X20" s="38">
        <v>4.7619999999999996</v>
      </c>
      <c r="Y20" s="38">
        <v>5.532</v>
      </c>
      <c r="Z20" s="38">
        <v>1.669</v>
      </c>
      <c r="AA20" s="38">
        <v>-14.824999999999999</v>
      </c>
      <c r="AB20" s="39">
        <v>8.3759999999999994</v>
      </c>
    </row>
    <row r="21" spans="2:28" x14ac:dyDescent="0.25">
      <c r="B21" s="64" t="str">
        <f>'Angazirana aFRR energija'!B21</f>
        <v>18.12.2020</v>
      </c>
      <c r="C21" s="116">
        <f t="shared" si="0"/>
        <v>217.60500000000008</v>
      </c>
      <c r="D21" s="117"/>
      <c r="E21" s="37">
        <v>11.579000000000001</v>
      </c>
      <c r="F21" s="38">
        <v>7.2249999999999996</v>
      </c>
      <c r="G21" s="38">
        <v>37.558999999999997</v>
      </c>
      <c r="H21" s="38">
        <v>60.195999999999998</v>
      </c>
      <c r="I21" s="38">
        <v>67.956999999999994</v>
      </c>
      <c r="J21" s="38">
        <v>53.634999999999998</v>
      </c>
      <c r="K21" s="38">
        <v>21.824999999999999</v>
      </c>
      <c r="L21" s="38">
        <v>-3.1709999999999998</v>
      </c>
      <c r="M21" s="38">
        <v>16.379000000000001</v>
      </c>
      <c r="N21" s="38">
        <v>0.73199999999999998</v>
      </c>
      <c r="O21" s="38">
        <v>2.4209999999999998</v>
      </c>
      <c r="P21" s="38">
        <v>-0.66600000000000004</v>
      </c>
      <c r="Q21" s="38">
        <v>-6.9450000000000003</v>
      </c>
      <c r="R21" s="38">
        <v>-6.9539999999999997</v>
      </c>
      <c r="S21" s="38">
        <v>-17.373000000000001</v>
      </c>
      <c r="T21" s="38">
        <v>-6.5720000000000001</v>
      </c>
      <c r="U21" s="38">
        <v>-5.0590000000000002</v>
      </c>
      <c r="V21" s="38">
        <v>-1.94</v>
      </c>
      <c r="W21" s="38">
        <v>3.7090000000000001</v>
      </c>
      <c r="X21" s="38">
        <v>11.79</v>
      </c>
      <c r="Y21" s="38">
        <v>-2.0550000000000002</v>
      </c>
      <c r="Z21" s="38">
        <v>-3.1339999999999999</v>
      </c>
      <c r="AA21" s="38">
        <v>-16.149000000000001</v>
      </c>
      <c r="AB21" s="39">
        <v>-7.3840000000000003</v>
      </c>
    </row>
    <row r="22" spans="2:28" x14ac:dyDescent="0.25">
      <c r="B22" s="64" t="str">
        <f>'Angazirana aFRR energija'!B22</f>
        <v>19.12.2020</v>
      </c>
      <c r="C22" s="116">
        <f t="shared" si="0"/>
        <v>9.5800000000000018</v>
      </c>
      <c r="D22" s="117"/>
      <c r="E22" s="37">
        <v>-6.984</v>
      </c>
      <c r="F22" s="38">
        <v>0.63800000000000001</v>
      </c>
      <c r="G22" s="38">
        <v>26.902999999999999</v>
      </c>
      <c r="H22" s="38">
        <v>15.898999999999999</v>
      </c>
      <c r="I22" s="38">
        <v>27.858000000000001</v>
      </c>
      <c r="J22" s="38">
        <v>24.460999999999999</v>
      </c>
      <c r="K22" s="38">
        <v>-7.5880000000000001</v>
      </c>
      <c r="L22" s="38">
        <v>-1.4359999999999999</v>
      </c>
      <c r="M22" s="38">
        <v>23.010999999999999</v>
      </c>
      <c r="N22" s="38">
        <v>5.1120000000000001</v>
      </c>
      <c r="O22" s="38">
        <v>-7.3659999999999997</v>
      </c>
      <c r="P22" s="38">
        <v>-8.9719999999999995</v>
      </c>
      <c r="Q22" s="38">
        <v>-7.875</v>
      </c>
      <c r="R22" s="38">
        <v>-8.5239999999999991</v>
      </c>
      <c r="S22" s="38">
        <v>-28.052</v>
      </c>
      <c r="T22" s="38">
        <v>-8.8170000000000002</v>
      </c>
      <c r="U22" s="38">
        <v>-8.2949999999999999</v>
      </c>
      <c r="V22" s="38">
        <v>-8.2379999999999995</v>
      </c>
      <c r="W22" s="38">
        <v>-7.2759999999999998</v>
      </c>
      <c r="X22" s="38">
        <v>-3.2250000000000001</v>
      </c>
      <c r="Y22" s="38">
        <v>7.6340000000000003</v>
      </c>
      <c r="Z22" s="38">
        <v>-2.105</v>
      </c>
      <c r="AA22" s="38">
        <v>-6.4109999999999996</v>
      </c>
      <c r="AB22" s="39">
        <v>-0.77200000000000002</v>
      </c>
    </row>
    <row r="23" spans="2:28" x14ac:dyDescent="0.25">
      <c r="B23" s="64" t="str">
        <f>'Angazirana aFRR energija'!B23</f>
        <v>20.12.2020</v>
      </c>
      <c r="C23" s="116">
        <f t="shared" si="0"/>
        <v>-601.43300000000011</v>
      </c>
      <c r="D23" s="117"/>
      <c r="E23" s="37">
        <v>-34.960999999999999</v>
      </c>
      <c r="F23" s="38">
        <v>-31.791</v>
      </c>
      <c r="G23" s="38">
        <v>-40.665999999999997</v>
      </c>
      <c r="H23" s="38">
        <v>8.4860000000000007</v>
      </c>
      <c r="I23" s="38">
        <v>25.65</v>
      </c>
      <c r="J23" s="38">
        <v>27.727</v>
      </c>
      <c r="K23" s="38">
        <v>-20.904</v>
      </c>
      <c r="L23" s="38">
        <v>-24.506</v>
      </c>
      <c r="M23" s="38">
        <v>-26.535</v>
      </c>
      <c r="N23" s="38">
        <v>-26.44</v>
      </c>
      <c r="O23" s="38">
        <v>-46.835000000000001</v>
      </c>
      <c r="P23" s="38">
        <v>-66.691000000000003</v>
      </c>
      <c r="Q23" s="38">
        <v>-69.914000000000001</v>
      </c>
      <c r="R23" s="38">
        <v>-70.606999999999999</v>
      </c>
      <c r="S23" s="38">
        <v>-55.912999999999997</v>
      </c>
      <c r="T23" s="38">
        <v>-43.555</v>
      </c>
      <c r="U23" s="38">
        <v>-69.430000000000007</v>
      </c>
      <c r="V23" s="38">
        <v>-38.371000000000002</v>
      </c>
      <c r="W23" s="38">
        <v>16.620999999999999</v>
      </c>
      <c r="X23" s="38">
        <v>-7.3250000000000002</v>
      </c>
      <c r="Y23" s="38">
        <v>-0.72399999999999998</v>
      </c>
      <c r="Z23" s="38">
        <v>3.117</v>
      </c>
      <c r="AA23" s="38">
        <v>-10.568</v>
      </c>
      <c r="AB23" s="39">
        <v>2.702</v>
      </c>
    </row>
    <row r="24" spans="2:28" x14ac:dyDescent="0.25">
      <c r="B24" s="64" t="str">
        <f>'Angazirana aFRR energija'!B24</f>
        <v>21.12.2020</v>
      </c>
      <c r="C24" s="116">
        <f t="shared" si="0"/>
        <v>266.21499999999997</v>
      </c>
      <c r="D24" s="117"/>
      <c r="E24" s="37">
        <v>38.270000000000003</v>
      </c>
      <c r="F24" s="38">
        <v>39.854999999999997</v>
      </c>
      <c r="G24" s="38">
        <v>88.468000000000004</v>
      </c>
      <c r="H24" s="38">
        <v>72.168999999999997</v>
      </c>
      <c r="I24" s="38">
        <v>67.897999999999996</v>
      </c>
      <c r="J24" s="38">
        <v>31.016999999999999</v>
      </c>
      <c r="K24" s="38">
        <v>13.55</v>
      </c>
      <c r="L24" s="38">
        <v>-11.647</v>
      </c>
      <c r="M24" s="38">
        <v>-34.405999999999999</v>
      </c>
      <c r="N24" s="38">
        <v>-39.281999999999996</v>
      </c>
      <c r="O24" s="38">
        <v>13.343999999999999</v>
      </c>
      <c r="P24" s="38">
        <v>-22.556999999999999</v>
      </c>
      <c r="Q24" s="38">
        <v>-18.623000000000001</v>
      </c>
      <c r="R24" s="38">
        <v>5.3090000000000002</v>
      </c>
      <c r="S24" s="38">
        <v>-26.934999999999999</v>
      </c>
      <c r="T24" s="38">
        <v>-12.614000000000001</v>
      </c>
      <c r="U24" s="38">
        <v>7.2430000000000003</v>
      </c>
      <c r="V24" s="38">
        <v>5.1760000000000002</v>
      </c>
      <c r="W24" s="38">
        <v>-12.289</v>
      </c>
      <c r="X24" s="38">
        <v>-3.157</v>
      </c>
      <c r="Y24" s="38">
        <v>-16.399000000000001</v>
      </c>
      <c r="Z24" s="38">
        <v>31.7</v>
      </c>
      <c r="AA24" s="38">
        <v>25.196999999999999</v>
      </c>
      <c r="AB24" s="39">
        <v>24.928000000000001</v>
      </c>
    </row>
    <row r="25" spans="2:28" x14ac:dyDescent="0.25">
      <c r="B25" s="64" t="str">
        <f>'Angazirana aFRR energija'!B25</f>
        <v>22.12.2020</v>
      </c>
      <c r="C25" s="116">
        <f t="shared" si="0"/>
        <v>-268.57299999999992</v>
      </c>
      <c r="D25" s="117"/>
      <c r="E25" s="37">
        <v>-6.7320000000000002</v>
      </c>
      <c r="F25" s="38">
        <v>35.994999999999997</v>
      </c>
      <c r="G25" s="38">
        <v>22.016999999999999</v>
      </c>
      <c r="H25" s="38">
        <v>23.923999999999999</v>
      </c>
      <c r="I25" s="38">
        <v>47.058</v>
      </c>
      <c r="J25" s="38">
        <v>4.53</v>
      </c>
      <c r="K25" s="38">
        <v>-8.1929999999999996</v>
      </c>
      <c r="L25" s="38">
        <v>-1.4279999999999999</v>
      </c>
      <c r="M25" s="38">
        <v>-35.591000000000001</v>
      </c>
      <c r="N25" s="38">
        <v>-61.466000000000001</v>
      </c>
      <c r="O25" s="38">
        <v>-52.048000000000002</v>
      </c>
      <c r="P25" s="38">
        <v>-58.142000000000003</v>
      </c>
      <c r="Q25" s="38">
        <v>-51.451000000000001</v>
      </c>
      <c r="R25" s="38">
        <v>-40.985999999999997</v>
      </c>
      <c r="S25" s="38">
        <v>-34.826000000000001</v>
      </c>
      <c r="T25" s="38">
        <v>-10.688000000000001</v>
      </c>
      <c r="U25" s="38">
        <v>1.9790000000000001</v>
      </c>
      <c r="V25" s="38">
        <v>-5.8730000000000002</v>
      </c>
      <c r="W25" s="38">
        <v>-3.4380000000000002</v>
      </c>
      <c r="X25" s="38">
        <v>-6.0389999999999997</v>
      </c>
      <c r="Y25" s="38">
        <v>-5.4589999999999996</v>
      </c>
      <c r="Z25" s="38">
        <v>-5.5190000000000001</v>
      </c>
      <c r="AA25" s="38">
        <v>-13.157999999999999</v>
      </c>
      <c r="AB25" s="39">
        <v>-3.0390000000000001</v>
      </c>
    </row>
    <row r="26" spans="2:28" x14ac:dyDescent="0.25">
      <c r="B26" s="64" t="str">
        <f>'Angazirana aFRR energija'!B26</f>
        <v>23.12.2020</v>
      </c>
      <c r="C26" s="116">
        <f t="shared" si="0"/>
        <v>-736.84199999999998</v>
      </c>
      <c r="D26" s="117"/>
      <c r="E26" s="37">
        <v>-28.626000000000001</v>
      </c>
      <c r="F26" s="38">
        <v>-15.792</v>
      </c>
      <c r="G26" s="38">
        <v>-28.401</v>
      </c>
      <c r="H26" s="38">
        <v>3.504</v>
      </c>
      <c r="I26" s="38">
        <v>0.82</v>
      </c>
      <c r="J26" s="38">
        <v>-6.0940000000000003</v>
      </c>
      <c r="K26" s="38">
        <v>-25.579000000000001</v>
      </c>
      <c r="L26" s="38">
        <v>-16.747</v>
      </c>
      <c r="M26" s="38">
        <v>-39.533000000000001</v>
      </c>
      <c r="N26" s="38">
        <v>-24.472999999999999</v>
      </c>
      <c r="O26" s="38">
        <v>-51.048999999999999</v>
      </c>
      <c r="P26" s="38">
        <v>-36.828000000000003</v>
      </c>
      <c r="Q26" s="38">
        <v>-5.7220000000000004</v>
      </c>
      <c r="R26" s="38">
        <v>-22.457999999999998</v>
      </c>
      <c r="S26" s="38">
        <v>-64.460999999999999</v>
      </c>
      <c r="T26" s="38">
        <v>-28.713999999999999</v>
      </c>
      <c r="U26" s="38">
        <v>-20.49</v>
      </c>
      <c r="V26" s="38">
        <v>-63.332000000000001</v>
      </c>
      <c r="W26" s="38">
        <v>-31.952999999999999</v>
      </c>
      <c r="X26" s="38">
        <v>-53.112000000000002</v>
      </c>
      <c r="Y26" s="38">
        <v>-36.780999999999999</v>
      </c>
      <c r="Z26" s="38">
        <v>-23.866</v>
      </c>
      <c r="AA26" s="38">
        <v>-63.228999999999999</v>
      </c>
      <c r="AB26" s="39">
        <v>-53.926000000000002</v>
      </c>
    </row>
    <row r="27" spans="2:28" x14ac:dyDescent="0.25">
      <c r="B27" s="64" t="str">
        <f>'Angazirana aFRR energija'!B27</f>
        <v>24.12.2020</v>
      </c>
      <c r="C27" s="116">
        <f t="shared" si="0"/>
        <v>-1323.5830000000003</v>
      </c>
      <c r="D27" s="117"/>
      <c r="E27" s="37">
        <v>-117.932</v>
      </c>
      <c r="F27" s="38">
        <v>-72.661000000000001</v>
      </c>
      <c r="G27" s="38">
        <v>-90.68</v>
      </c>
      <c r="H27" s="38">
        <v>-49.649000000000001</v>
      </c>
      <c r="I27" s="38">
        <v>-40.253999999999998</v>
      </c>
      <c r="J27" s="38">
        <v>-73.814999999999998</v>
      </c>
      <c r="K27" s="38">
        <v>-59.301000000000002</v>
      </c>
      <c r="L27" s="38">
        <v>-68.558999999999997</v>
      </c>
      <c r="M27" s="38">
        <v>-90.054000000000002</v>
      </c>
      <c r="N27" s="38">
        <v>-77.738</v>
      </c>
      <c r="O27" s="38">
        <v>-75.349000000000004</v>
      </c>
      <c r="P27" s="38">
        <v>-75.304000000000002</v>
      </c>
      <c r="Q27" s="38">
        <v>-68.83</v>
      </c>
      <c r="R27" s="38">
        <v>-9.1590000000000007</v>
      </c>
      <c r="S27" s="38">
        <v>-34.83</v>
      </c>
      <c r="T27" s="38">
        <v>-44.241</v>
      </c>
      <c r="U27" s="38">
        <v>-57.904000000000003</v>
      </c>
      <c r="V27" s="38">
        <v>-57.143999999999998</v>
      </c>
      <c r="W27" s="38">
        <v>-33.247</v>
      </c>
      <c r="X27" s="38">
        <v>-37.021999999999998</v>
      </c>
      <c r="Y27" s="38">
        <v>-26.257000000000001</v>
      </c>
      <c r="Z27" s="38">
        <v>-21.76</v>
      </c>
      <c r="AA27" s="38">
        <v>-36.622</v>
      </c>
      <c r="AB27" s="39">
        <v>-5.2709999999999999</v>
      </c>
    </row>
    <row r="28" spans="2:28" x14ac:dyDescent="0.25">
      <c r="B28" s="64" t="str">
        <f>'Angazirana aFRR energija'!B28</f>
        <v>25.12.2020</v>
      </c>
      <c r="C28" s="116">
        <f t="shared" si="0"/>
        <v>-345.767</v>
      </c>
      <c r="D28" s="117"/>
      <c r="E28" s="37">
        <v>-62.101999999999997</v>
      </c>
      <c r="F28" s="38">
        <v>-43.624000000000002</v>
      </c>
      <c r="G28" s="38">
        <v>-71.525000000000006</v>
      </c>
      <c r="H28" s="38">
        <v>-44.728000000000002</v>
      </c>
      <c r="I28" s="38">
        <v>-15.954000000000001</v>
      </c>
      <c r="J28" s="38">
        <v>-36.408000000000001</v>
      </c>
      <c r="K28" s="38">
        <v>-9.3680000000000003</v>
      </c>
      <c r="L28" s="38">
        <v>-30.398</v>
      </c>
      <c r="M28" s="38">
        <v>-34.015999999999998</v>
      </c>
      <c r="N28" s="38">
        <v>-19.266999999999999</v>
      </c>
      <c r="O28" s="38">
        <v>-28.175999999999998</v>
      </c>
      <c r="P28" s="38">
        <v>-34.935000000000002</v>
      </c>
      <c r="Q28" s="38">
        <v>-35.283000000000001</v>
      </c>
      <c r="R28" s="38">
        <v>0.70099999999999996</v>
      </c>
      <c r="S28" s="38">
        <v>-1.0189999999999999</v>
      </c>
      <c r="T28" s="38">
        <v>-2.4950000000000001</v>
      </c>
      <c r="U28" s="38">
        <v>-0.28399999999999997</v>
      </c>
      <c r="V28" s="38">
        <v>-2.6549999999999998</v>
      </c>
      <c r="W28" s="38">
        <v>8.0380000000000003</v>
      </c>
      <c r="X28" s="38">
        <v>12.983000000000001</v>
      </c>
      <c r="Y28" s="38">
        <v>34.924999999999997</v>
      </c>
      <c r="Z28" s="38">
        <v>31.532</v>
      </c>
      <c r="AA28" s="38">
        <v>25.414000000000001</v>
      </c>
      <c r="AB28" s="39">
        <v>12.877000000000001</v>
      </c>
    </row>
    <row r="29" spans="2:28" x14ac:dyDescent="0.25">
      <c r="B29" s="64" t="str">
        <f>'Angazirana aFRR energija'!B29</f>
        <v>26.12.2020</v>
      </c>
      <c r="C29" s="116">
        <f t="shared" si="0"/>
        <v>161.471</v>
      </c>
      <c r="D29" s="117"/>
      <c r="E29" s="37">
        <v>-0.81200000000000006</v>
      </c>
      <c r="F29" s="38">
        <v>-2.2410000000000001</v>
      </c>
      <c r="G29" s="38">
        <v>21.687999999999999</v>
      </c>
      <c r="H29" s="38">
        <v>23.212</v>
      </c>
      <c r="I29" s="38">
        <v>24.481999999999999</v>
      </c>
      <c r="J29" s="38">
        <v>30.64</v>
      </c>
      <c r="K29" s="38">
        <v>0.67</v>
      </c>
      <c r="L29" s="38">
        <v>21.978999999999999</v>
      </c>
      <c r="M29" s="38">
        <v>51.853999999999999</v>
      </c>
      <c r="N29" s="38">
        <v>7.056</v>
      </c>
      <c r="O29" s="38">
        <v>7.3730000000000002</v>
      </c>
      <c r="P29" s="38">
        <v>-5.0819999999999999</v>
      </c>
      <c r="Q29" s="38">
        <v>6.0730000000000004</v>
      </c>
      <c r="R29" s="38">
        <v>-5.4989999999999997</v>
      </c>
      <c r="S29" s="38">
        <v>-10.689</v>
      </c>
      <c r="T29" s="38">
        <v>-3.4340000000000002</v>
      </c>
      <c r="U29" s="38">
        <v>-4.157</v>
      </c>
      <c r="V29" s="38">
        <v>-0.622</v>
      </c>
      <c r="W29" s="38">
        <v>-3.7909999999999999</v>
      </c>
      <c r="X29" s="38">
        <v>1.393</v>
      </c>
      <c r="Y29" s="38">
        <v>7.476</v>
      </c>
      <c r="Z29" s="38">
        <v>-3.641</v>
      </c>
      <c r="AA29" s="38">
        <v>-11.698</v>
      </c>
      <c r="AB29" s="39">
        <v>9.2409999999999997</v>
      </c>
    </row>
    <row r="30" spans="2:28" x14ac:dyDescent="0.25">
      <c r="B30" s="64" t="str">
        <f>'Angazirana aFRR energija'!B30</f>
        <v>27.12.2020</v>
      </c>
      <c r="C30" s="116">
        <f t="shared" si="0"/>
        <v>-438.1049999999999</v>
      </c>
      <c r="D30" s="117"/>
      <c r="E30" s="37">
        <v>-21.538</v>
      </c>
      <c r="F30" s="38">
        <v>-2.4300000000000002</v>
      </c>
      <c r="G30" s="38">
        <v>-6.4169999999999998</v>
      </c>
      <c r="H30" s="38">
        <v>40.473999999999997</v>
      </c>
      <c r="I30" s="38">
        <v>100.334</v>
      </c>
      <c r="J30" s="38">
        <v>84.406000000000006</v>
      </c>
      <c r="K30" s="38">
        <v>2.996</v>
      </c>
      <c r="L30" s="38">
        <v>-7.6319999999999997</v>
      </c>
      <c r="M30" s="38">
        <v>-17.806999999999999</v>
      </c>
      <c r="N30" s="38">
        <v>-26.318000000000001</v>
      </c>
      <c r="O30" s="38">
        <v>-50.317999999999998</v>
      </c>
      <c r="P30" s="38">
        <v>-56.378999999999998</v>
      </c>
      <c r="Q30" s="38">
        <v>-96.545000000000002</v>
      </c>
      <c r="R30" s="38">
        <v>-106.675</v>
      </c>
      <c r="S30" s="38">
        <v>-89.533000000000001</v>
      </c>
      <c r="T30" s="38">
        <v>-54.494999999999997</v>
      </c>
      <c r="U30" s="38">
        <v>-16.173999999999999</v>
      </c>
      <c r="V30" s="38">
        <v>-23.95</v>
      </c>
      <c r="W30" s="38">
        <v>-8.5</v>
      </c>
      <c r="X30" s="38">
        <v>-19.396999999999998</v>
      </c>
      <c r="Y30" s="38">
        <v>-28.765000000000001</v>
      </c>
      <c r="Z30" s="38">
        <v>-21.503</v>
      </c>
      <c r="AA30" s="38">
        <v>-8.7560000000000002</v>
      </c>
      <c r="AB30" s="39">
        <v>-3.1829999999999998</v>
      </c>
    </row>
    <row r="31" spans="2:28" x14ac:dyDescent="0.25">
      <c r="B31" s="64" t="str">
        <f>'Angazirana aFRR energija'!B31</f>
        <v>28.12.2020</v>
      </c>
      <c r="C31" s="116">
        <f t="shared" si="0"/>
        <v>-32.146000000000008</v>
      </c>
      <c r="D31" s="117"/>
      <c r="E31" s="37">
        <v>-6.0940000000000003</v>
      </c>
      <c r="F31" s="38">
        <v>3.306</v>
      </c>
      <c r="G31" s="38">
        <v>-6.5720000000000001</v>
      </c>
      <c r="H31" s="38">
        <v>9.5719999999999992</v>
      </c>
      <c r="I31" s="38">
        <v>21.356999999999999</v>
      </c>
      <c r="J31" s="38">
        <v>3.3929999999999998</v>
      </c>
      <c r="K31" s="38">
        <v>-31.064</v>
      </c>
      <c r="L31" s="38">
        <v>-10.741</v>
      </c>
      <c r="M31" s="38">
        <v>26.898</v>
      </c>
      <c r="N31" s="38">
        <v>9.1760000000000002</v>
      </c>
      <c r="O31" s="38">
        <v>-57.115000000000002</v>
      </c>
      <c r="P31" s="38">
        <v>-3.996</v>
      </c>
      <c r="Q31" s="38">
        <v>10.353999999999999</v>
      </c>
      <c r="R31" s="38">
        <v>20.344000000000001</v>
      </c>
      <c r="S31" s="38">
        <v>-4.2729999999999997</v>
      </c>
      <c r="T31" s="38">
        <v>-5.0529999999999999</v>
      </c>
      <c r="U31" s="38">
        <v>-2.4380000000000002</v>
      </c>
      <c r="V31" s="38">
        <v>-4.024</v>
      </c>
      <c r="W31" s="38">
        <v>-4.5609999999999999</v>
      </c>
      <c r="X31" s="38">
        <v>-3</v>
      </c>
      <c r="Y31" s="38">
        <v>3.8690000000000002</v>
      </c>
      <c r="Z31" s="38">
        <v>0.64700000000000002</v>
      </c>
      <c r="AA31" s="38">
        <v>-6.4180000000000001</v>
      </c>
      <c r="AB31" s="39">
        <v>4.2869999999999999</v>
      </c>
    </row>
    <row r="32" spans="2:28" x14ac:dyDescent="0.25">
      <c r="B32" s="64" t="str">
        <f>'Angazirana aFRR energija'!B32</f>
        <v>29.12.2020</v>
      </c>
      <c r="C32" s="116">
        <f t="shared" si="0"/>
        <v>477.44099999999997</v>
      </c>
      <c r="D32" s="117"/>
      <c r="E32" s="37">
        <v>-21.795000000000002</v>
      </c>
      <c r="F32" s="38">
        <v>-2.0070000000000001</v>
      </c>
      <c r="G32" s="38">
        <v>42.347000000000001</v>
      </c>
      <c r="H32" s="38">
        <v>68.587000000000003</v>
      </c>
      <c r="I32" s="38">
        <v>48.972999999999999</v>
      </c>
      <c r="J32" s="38">
        <v>27.81</v>
      </c>
      <c r="K32" s="38">
        <v>8.1159999999999997</v>
      </c>
      <c r="L32" s="38">
        <v>0.42699999999999999</v>
      </c>
      <c r="M32" s="38">
        <v>75.974000000000004</v>
      </c>
      <c r="N32" s="38">
        <v>40.125999999999998</v>
      </c>
      <c r="O32" s="38">
        <v>26.384</v>
      </c>
      <c r="P32" s="38">
        <v>47.161999999999999</v>
      </c>
      <c r="Q32" s="38">
        <v>36.822000000000003</v>
      </c>
      <c r="R32" s="38">
        <v>57.427</v>
      </c>
      <c r="S32" s="38">
        <v>18.198</v>
      </c>
      <c r="T32" s="38">
        <v>3.319</v>
      </c>
      <c r="U32" s="38">
        <v>-4.6680000000000001</v>
      </c>
      <c r="V32" s="38">
        <v>-3.3029999999999999</v>
      </c>
      <c r="W32" s="38">
        <v>-4.87</v>
      </c>
      <c r="X32" s="38">
        <v>11.855</v>
      </c>
      <c r="Y32" s="38">
        <v>4.8369999999999997</v>
      </c>
      <c r="Z32" s="38">
        <v>2.04</v>
      </c>
      <c r="AA32" s="38">
        <v>-5.8449999999999998</v>
      </c>
      <c r="AB32" s="39">
        <v>-0.47499999999999998</v>
      </c>
    </row>
    <row r="33" spans="2:28" x14ac:dyDescent="0.25">
      <c r="B33" s="64" t="str">
        <f>'Angazirana aFRR energija'!B33</f>
        <v>30.12.2020</v>
      </c>
      <c r="C33" s="116">
        <f t="shared" si="0"/>
        <v>393.03699999999998</v>
      </c>
      <c r="D33" s="117"/>
      <c r="E33" s="37">
        <v>-30.530999999999999</v>
      </c>
      <c r="F33" s="38">
        <v>-12.268000000000001</v>
      </c>
      <c r="G33" s="38">
        <v>1.3939999999999999</v>
      </c>
      <c r="H33" s="38">
        <v>13.215</v>
      </c>
      <c r="I33" s="38">
        <v>40.503999999999998</v>
      </c>
      <c r="J33" s="38">
        <v>5.077</v>
      </c>
      <c r="K33" s="38">
        <v>-9.2430000000000003</v>
      </c>
      <c r="L33" s="38">
        <v>21.934999999999999</v>
      </c>
      <c r="M33" s="38">
        <v>48.902999999999999</v>
      </c>
      <c r="N33" s="38">
        <v>68.632000000000005</v>
      </c>
      <c r="O33" s="38">
        <v>78.241</v>
      </c>
      <c r="P33" s="38">
        <v>69.680000000000007</v>
      </c>
      <c r="Q33" s="38">
        <v>73.561000000000007</v>
      </c>
      <c r="R33" s="38">
        <v>82.028999999999996</v>
      </c>
      <c r="S33" s="38">
        <v>-4.5430000000000001</v>
      </c>
      <c r="T33" s="38">
        <v>-3.7850000000000001</v>
      </c>
      <c r="U33" s="38">
        <v>22.183</v>
      </c>
      <c r="V33" s="38">
        <v>-1.581</v>
      </c>
      <c r="W33" s="38">
        <v>-0.91500000000000004</v>
      </c>
      <c r="X33" s="38">
        <v>-2.9209999999999998</v>
      </c>
      <c r="Y33" s="38">
        <v>-0.371</v>
      </c>
      <c r="Z33" s="38">
        <v>-1.194</v>
      </c>
      <c r="AA33" s="38">
        <v>-24.353999999999999</v>
      </c>
      <c r="AB33" s="39">
        <v>-40.610999999999997</v>
      </c>
    </row>
    <row r="34" spans="2:28" x14ac:dyDescent="0.25">
      <c r="B34" s="65" t="str">
        <f>'Angazirana aFRR energija'!B34</f>
        <v>31.12.2020</v>
      </c>
      <c r="C34" s="118">
        <f t="shared" si="0"/>
        <v>-24.234000000000009</v>
      </c>
      <c r="D34" s="119"/>
      <c r="E34" s="42">
        <v>-53.423000000000002</v>
      </c>
      <c r="F34" s="43">
        <v>5.516</v>
      </c>
      <c r="G34" s="43">
        <v>0.94399999999999995</v>
      </c>
      <c r="H34" s="43">
        <v>16.969000000000001</v>
      </c>
      <c r="I34" s="43">
        <v>25.696000000000002</v>
      </c>
      <c r="J34" s="43">
        <v>-0.215</v>
      </c>
      <c r="K34" s="43">
        <v>-10.645</v>
      </c>
      <c r="L34" s="43">
        <v>4.4960000000000004</v>
      </c>
      <c r="M34" s="43">
        <v>54.902000000000001</v>
      </c>
      <c r="N34" s="43">
        <v>49.536000000000001</v>
      </c>
      <c r="O34" s="43">
        <v>27.236000000000001</v>
      </c>
      <c r="P34" s="43">
        <v>-5.7409999999999997</v>
      </c>
      <c r="Q34" s="43">
        <v>2.27</v>
      </c>
      <c r="R34" s="43">
        <v>-16.850000000000001</v>
      </c>
      <c r="S34" s="43">
        <v>-27.623000000000001</v>
      </c>
      <c r="T34" s="43">
        <v>-19.623000000000001</v>
      </c>
      <c r="U34" s="43">
        <v>-18.489000000000001</v>
      </c>
      <c r="V34" s="43">
        <v>-19.677</v>
      </c>
      <c r="W34" s="43">
        <v>-15.6</v>
      </c>
      <c r="X34" s="43">
        <v>-18.788</v>
      </c>
      <c r="Y34" s="43">
        <v>-4.202</v>
      </c>
      <c r="Z34" s="43">
        <v>5.3330000000000002</v>
      </c>
      <c r="AA34" s="43">
        <v>-0.71499999999999997</v>
      </c>
      <c r="AB34" s="44">
        <v>-5.5410000000000004</v>
      </c>
    </row>
    <row r="35" spans="2:28" ht="15.75" x14ac:dyDescent="0.25">
      <c r="B35" s="120" t="s">
        <v>40</v>
      </c>
      <c r="C35" s="120"/>
      <c r="D35" s="66">
        <f>SUM(C4:D34)</f>
        <v>-7683.1320000000005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2021-01-08T10:34:33Z</dcterms:created>
  <dcterms:modified xsi:type="dcterms:W3CDTF">2021-01-08T10:35:41Z</dcterms:modified>
</cp:coreProperties>
</file>